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autoCompressPictures="0"/>
  <mc:AlternateContent xmlns:mc="http://schemas.openxmlformats.org/markup-compatibility/2006">
    <mc:Choice Requires="x15">
      <x15ac:absPath xmlns:x15ac="http://schemas.microsoft.com/office/spreadsheetml/2010/11/ac" url="C:\Projects\Water Demands\All Water Demand Data\"/>
    </mc:Choice>
  </mc:AlternateContent>
  <xr:revisionPtr revIDLastSave="0" documentId="13_ncr:1_{3B83E812-77CF-458A-9CE3-A1C247858EDC}" xr6:coauthVersionLast="47" xr6:coauthVersionMax="47" xr10:uidLastSave="{00000000-0000-0000-0000-000000000000}"/>
  <bookViews>
    <workbookView xWindow="-110" yWindow="-110" windowWidth="21820" windowHeight="13900" tabRatio="847" activeTab="11" xr2:uid="{00000000-000D-0000-FFFF-FFFF00000000}"/>
  </bookViews>
  <sheets>
    <sheet name="Jan 2025" sheetId="12" r:id="rId1"/>
    <sheet name="Feb 2025" sheetId="13" r:id="rId2"/>
    <sheet name="Mar 2025" sheetId="15" r:id="rId3"/>
    <sheet name="Apr 2025" sheetId="17" r:id="rId4"/>
    <sheet name="May 2025" sheetId="19" r:id="rId5"/>
    <sheet name="Jun 2025" sheetId="20" r:id="rId6"/>
    <sheet name="Jul 2025" sheetId="21" r:id="rId7"/>
    <sheet name="Aug 2025" sheetId="10" r:id="rId8"/>
    <sheet name="Sep 2025" sheetId="11" r:id="rId9"/>
    <sheet name="Oct 2025" sheetId="22" r:id="rId10"/>
    <sheet name="Nov 2025" sheetId="23" r:id="rId11"/>
    <sheet name="Dec 2025" sheetId="24" r:id="rId12"/>
  </sheets>
  <definedNames>
    <definedName name="_xlnm.Print_Area" localSheetId="3">'Apr 2025'!$A$1:$AF$43</definedName>
    <definedName name="_xlnm.Print_Area" localSheetId="11">'Dec 2025'!$A$1:$AI$41</definedName>
    <definedName name="_xlnm.Print_Area" localSheetId="1">'Feb 2025'!$A$1:$AE$42</definedName>
    <definedName name="_xlnm.Print_Area" localSheetId="0">'Jan 2025'!$A$1:$AH$42</definedName>
    <definedName name="_xlnm.Print_Area" localSheetId="2">'Mar 2025'!$A$1:$AH$42</definedName>
    <definedName name="_xlnm.Print_Area" localSheetId="4">'May 2025'!$A$1:$AG$44</definedName>
    <definedName name="_xlnm.Print_Area" localSheetId="10">'Nov 2025'!$A$1:$AF$42</definedName>
    <definedName name="_xlnm.Print_Area" localSheetId="9">'Oct 2025'!$A$1:$AI$62</definedName>
    <definedName name="_xlnm.Print_Area" localSheetId="8">'Sep 2025'!$A$1:$AF$37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37" i="10" l="1"/>
  <c r="AG32" i="21"/>
  <c r="AG8" i="21" l="1"/>
  <c r="AG7" i="21"/>
  <c r="AG9" i="21"/>
  <c r="AG13" i="21"/>
  <c r="AG12" i="21"/>
  <c r="AG11" i="21"/>
  <c r="AG36" i="21"/>
  <c r="AF41" i="21"/>
  <c r="AF29" i="21"/>
  <c r="AF36" i="21"/>
  <c r="AF16" i="21"/>
  <c r="AG16" i="21" s="1"/>
  <c r="AF9" i="21"/>
  <c r="AE16" i="17" l="1"/>
  <c r="AD16" i="17"/>
  <c r="AC16" i="17"/>
  <c r="AB16" i="17"/>
  <c r="AA16" i="17"/>
  <c r="Z16" i="17"/>
  <c r="Y16" i="17"/>
  <c r="X16" i="17"/>
  <c r="W16" i="17"/>
  <c r="V16" i="17"/>
  <c r="U16" i="17"/>
  <c r="T16" i="17"/>
  <c r="S16" i="17"/>
  <c r="R16" i="17"/>
  <c r="Q16" i="17"/>
  <c r="P16" i="17"/>
  <c r="O16" i="17"/>
  <c r="N16" i="17"/>
  <c r="M16" i="17"/>
  <c r="L16" i="17"/>
  <c r="K16" i="17"/>
  <c r="J16" i="17"/>
  <c r="I16" i="17"/>
  <c r="H16" i="17"/>
  <c r="G16" i="17"/>
  <c r="F16" i="17"/>
  <c r="E16" i="17"/>
  <c r="D16" i="17"/>
  <c r="C16" i="17"/>
  <c r="B16" i="17"/>
  <c r="B41" i="17" s="1"/>
  <c r="AE36" i="17"/>
  <c r="AD36" i="17"/>
  <c r="AC36" i="17"/>
  <c r="AB36" i="17"/>
  <c r="AA36" i="17"/>
  <c r="Z36" i="17"/>
  <c r="Y36" i="17"/>
  <c r="X36" i="17"/>
  <c r="W36" i="17"/>
  <c r="V36" i="17"/>
  <c r="U36" i="17"/>
  <c r="T36" i="17"/>
  <c r="S36" i="17"/>
  <c r="R36" i="17"/>
  <c r="Q36" i="17"/>
  <c r="P36" i="17"/>
  <c r="O36" i="17"/>
  <c r="N36" i="17"/>
  <c r="M36" i="17"/>
  <c r="L36" i="17"/>
  <c r="K36" i="17"/>
  <c r="J36" i="17"/>
  <c r="I36" i="17"/>
  <c r="H36" i="17"/>
  <c r="G36" i="17"/>
  <c r="F36" i="17"/>
  <c r="E36" i="17"/>
  <c r="D36" i="17"/>
  <c r="C36" i="17"/>
  <c r="B36" i="17"/>
  <c r="AF39" i="19"/>
  <c r="AE39" i="19"/>
  <c r="AD39" i="19"/>
  <c r="AC39" i="19"/>
  <c r="AB39" i="19"/>
  <c r="AA39" i="19"/>
  <c r="Z39" i="19"/>
  <c r="Y39" i="19"/>
  <c r="X39" i="19"/>
  <c r="W39" i="19"/>
  <c r="V39" i="19"/>
  <c r="U39" i="19"/>
  <c r="T39" i="19"/>
  <c r="S39" i="19"/>
  <c r="R39" i="19"/>
  <c r="Q39" i="19"/>
  <c r="P39" i="19"/>
  <c r="O39" i="19"/>
  <c r="N39" i="19"/>
  <c r="M39" i="19"/>
  <c r="L39" i="19"/>
  <c r="K39" i="19"/>
  <c r="J39" i="19"/>
  <c r="I39" i="19"/>
  <c r="H39" i="19"/>
  <c r="G39" i="19"/>
  <c r="F39" i="19"/>
  <c r="E39" i="19"/>
  <c r="D39" i="19"/>
  <c r="C39" i="19"/>
  <c r="B39" i="19"/>
  <c r="AF36" i="15"/>
  <c r="AE36" i="15"/>
  <c r="AD36" i="15"/>
  <c r="AC36" i="15"/>
  <c r="AB36" i="15"/>
  <c r="AA36" i="15"/>
  <c r="Z36" i="15"/>
  <c r="Y36" i="15"/>
  <c r="X36" i="15"/>
  <c r="W36" i="15"/>
  <c r="V36" i="15"/>
  <c r="U36" i="15"/>
  <c r="T36" i="15"/>
  <c r="S36" i="15"/>
  <c r="R36" i="15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C36" i="15"/>
  <c r="B36" i="15"/>
  <c r="AD36" i="13"/>
  <c r="AC36" i="13"/>
  <c r="AB36" i="13"/>
  <c r="AA36" i="13"/>
  <c r="Z36" i="13"/>
  <c r="Y36" i="13"/>
  <c r="X36" i="13"/>
  <c r="W36" i="13"/>
  <c r="V36" i="13"/>
  <c r="U36" i="13"/>
  <c r="T36" i="13"/>
  <c r="S36" i="13"/>
  <c r="R36" i="13"/>
  <c r="Q36" i="13"/>
  <c r="P36" i="13"/>
  <c r="O36" i="13"/>
  <c r="N36" i="13"/>
  <c r="M36" i="13"/>
  <c r="L36" i="13"/>
  <c r="K36" i="13"/>
  <c r="J36" i="13"/>
  <c r="I36" i="13"/>
  <c r="H36" i="13"/>
  <c r="G36" i="13"/>
  <c r="F36" i="13"/>
  <c r="E36" i="13"/>
  <c r="D36" i="13"/>
  <c r="C36" i="13"/>
  <c r="B36" i="13"/>
  <c r="AF36" i="12"/>
  <c r="AE36" i="12"/>
  <c r="AD36" i="12"/>
  <c r="AC36" i="12"/>
  <c r="AB36" i="12"/>
  <c r="AA36" i="12"/>
  <c r="Z36" i="12"/>
  <c r="Y36" i="12"/>
  <c r="X36" i="12"/>
  <c r="W36" i="12"/>
  <c r="V36" i="12"/>
  <c r="U36" i="12"/>
  <c r="T36" i="12"/>
  <c r="S36" i="12"/>
  <c r="R36" i="12"/>
  <c r="Q36" i="12"/>
  <c r="P36" i="12"/>
  <c r="O36" i="12"/>
  <c r="N36" i="12"/>
  <c r="M36" i="12"/>
  <c r="L36" i="12"/>
  <c r="K36" i="12"/>
  <c r="J36" i="12"/>
  <c r="I36" i="12"/>
  <c r="H36" i="12"/>
  <c r="G36" i="12"/>
  <c r="F36" i="12"/>
  <c r="E36" i="12"/>
  <c r="D36" i="12"/>
  <c r="C36" i="12"/>
  <c r="B36" i="12"/>
  <c r="AE16" i="20" l="1"/>
  <c r="AD16" i="20"/>
  <c r="AC16" i="20"/>
  <c r="AB16" i="20"/>
  <c r="AA16" i="20"/>
  <c r="Z16" i="20"/>
  <c r="Y16" i="20"/>
  <c r="X16" i="20"/>
  <c r="W16" i="20"/>
  <c r="V16" i="20"/>
  <c r="U16" i="20"/>
  <c r="T16" i="20"/>
  <c r="S16" i="20"/>
  <c r="R16" i="20"/>
  <c r="Q16" i="20"/>
  <c r="P16" i="20"/>
  <c r="O16" i="20"/>
  <c r="N16" i="20"/>
  <c r="M16" i="20"/>
  <c r="L16" i="20"/>
  <c r="K16" i="20"/>
  <c r="J16" i="20"/>
  <c r="I16" i="20"/>
  <c r="H16" i="20"/>
  <c r="G16" i="20"/>
  <c r="F16" i="20"/>
  <c r="E16" i="20"/>
  <c r="D16" i="20"/>
  <c r="C16" i="20"/>
  <c r="B16" i="20"/>
  <c r="AF15" i="19"/>
  <c r="AE15" i="19"/>
  <c r="AD15" i="19"/>
  <c r="AC15" i="19"/>
  <c r="AB15" i="19"/>
  <c r="AA15" i="19"/>
  <c r="Z15" i="19"/>
  <c r="Y15" i="19"/>
  <c r="X15" i="19"/>
  <c r="W15" i="19"/>
  <c r="V15" i="19"/>
  <c r="U15" i="19"/>
  <c r="T15" i="19"/>
  <c r="S15" i="19"/>
  <c r="R15" i="19"/>
  <c r="Q15" i="19"/>
  <c r="P15" i="19"/>
  <c r="O15" i="19"/>
  <c r="N15" i="19"/>
  <c r="M15" i="19"/>
  <c r="L15" i="19"/>
  <c r="K15" i="19"/>
  <c r="J15" i="19"/>
  <c r="I15" i="19"/>
  <c r="H15" i="19"/>
  <c r="G15" i="19"/>
  <c r="F15" i="19"/>
  <c r="E15" i="19"/>
  <c r="D15" i="19"/>
  <c r="C15" i="19"/>
  <c r="B15" i="19"/>
  <c r="AF15" i="15"/>
  <c r="AE15" i="15"/>
  <c r="AD15" i="15"/>
  <c r="AC15" i="15"/>
  <c r="AB15" i="15"/>
  <c r="AA15" i="15"/>
  <c r="Z15" i="15"/>
  <c r="Y15" i="15"/>
  <c r="X15" i="15"/>
  <c r="W15" i="15"/>
  <c r="V15" i="15"/>
  <c r="U15" i="15"/>
  <c r="T15" i="15"/>
  <c r="S15" i="15"/>
  <c r="R15" i="15"/>
  <c r="Q15" i="15"/>
  <c r="P15" i="15"/>
  <c r="O15" i="15"/>
  <c r="N15" i="15"/>
  <c r="M15" i="15"/>
  <c r="L15" i="15"/>
  <c r="K15" i="15"/>
  <c r="J15" i="15"/>
  <c r="I15" i="15"/>
  <c r="H15" i="15"/>
  <c r="G15" i="15"/>
  <c r="F15" i="15"/>
  <c r="E15" i="15"/>
  <c r="D15" i="15"/>
  <c r="C15" i="15"/>
  <c r="B15" i="15"/>
  <c r="AC15" i="13"/>
  <c r="AB15" i="13"/>
  <c r="AA15" i="13"/>
  <c r="Z15" i="13"/>
  <c r="Y15" i="13"/>
  <c r="X15" i="13"/>
  <c r="W15" i="13"/>
  <c r="V15" i="13"/>
  <c r="U15" i="13"/>
  <c r="T15" i="13"/>
  <c r="S15" i="13"/>
  <c r="R15" i="13"/>
  <c r="Q15" i="13"/>
  <c r="P15" i="13"/>
  <c r="O15" i="13"/>
  <c r="N15" i="13"/>
  <c r="M15" i="13"/>
  <c r="L15" i="13"/>
  <c r="K15" i="13"/>
  <c r="J15" i="13"/>
  <c r="I15" i="13"/>
  <c r="H15" i="13"/>
  <c r="G15" i="13"/>
  <c r="F15" i="13"/>
  <c r="E15" i="13"/>
  <c r="D15" i="13"/>
  <c r="C15" i="13"/>
  <c r="B15" i="13"/>
  <c r="AF15" i="12"/>
  <c r="AE15" i="12"/>
  <c r="AD15" i="12"/>
  <c r="AC15" i="12"/>
  <c r="AB15" i="12"/>
  <c r="AA15" i="12"/>
  <c r="Z15" i="12"/>
  <c r="Y15" i="12"/>
  <c r="X15" i="12"/>
  <c r="W15" i="12"/>
  <c r="V15" i="12"/>
  <c r="U15" i="12"/>
  <c r="T15" i="12"/>
  <c r="S15" i="12"/>
  <c r="R15" i="12"/>
  <c r="Q15" i="12"/>
  <c r="P15" i="12"/>
  <c r="O15" i="12"/>
  <c r="N15" i="12"/>
  <c r="M15" i="12"/>
  <c r="L15" i="12"/>
  <c r="K15" i="12"/>
  <c r="J15" i="12"/>
  <c r="I15" i="12"/>
  <c r="H15" i="12"/>
  <c r="G15" i="12"/>
  <c r="F15" i="12"/>
  <c r="E15" i="12"/>
  <c r="D15" i="12"/>
  <c r="C15" i="12"/>
  <c r="B15" i="12"/>
  <c r="AF8" i="19" l="1"/>
  <c r="AE8" i="19"/>
  <c r="AF38" i="20"/>
  <c r="AF25" i="11" l="1"/>
  <c r="AF20" i="11"/>
  <c r="AF18" i="11"/>
  <c r="AF17" i="11"/>
  <c r="AF14" i="11"/>
  <c r="AF12" i="11"/>
  <c r="AF11" i="11"/>
  <c r="AF10" i="11"/>
  <c r="AF32" i="20" l="1"/>
  <c r="AE29" i="20" l="1"/>
  <c r="AD29" i="20"/>
  <c r="AC29" i="20"/>
  <c r="AB29" i="20"/>
  <c r="AA29" i="20"/>
  <c r="Z29" i="20"/>
  <c r="Y29" i="20"/>
  <c r="X29" i="20"/>
  <c r="W29" i="20"/>
  <c r="V29" i="20"/>
  <c r="U29" i="20"/>
  <c r="T29" i="20"/>
  <c r="AG31" i="19" l="1"/>
  <c r="AG37" i="19"/>
  <c r="AG12" i="19" l="1"/>
  <c r="AG10" i="19"/>
  <c r="AF37" i="11" l="1"/>
  <c r="AG37" i="22"/>
  <c r="AH18" i="22" l="1"/>
  <c r="AG17" i="22"/>
  <c r="AG18" i="22"/>
  <c r="AG20" i="22"/>
  <c r="AG25" i="22"/>
  <c r="AF16" i="20" l="1"/>
  <c r="AG11" i="22"/>
  <c r="AF35" i="10"/>
  <c r="AE35" i="10"/>
  <c r="AD35" i="10"/>
  <c r="AC35" i="10"/>
  <c r="AB35" i="10"/>
  <c r="AA35" i="10"/>
  <c r="Z35" i="10"/>
  <c r="Y35" i="10"/>
  <c r="X35" i="10"/>
  <c r="W35" i="10"/>
  <c r="V35" i="10"/>
  <c r="U35" i="10"/>
  <c r="T35" i="10"/>
  <c r="S35" i="10"/>
  <c r="R35" i="10"/>
  <c r="Q35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D35" i="10"/>
  <c r="C35" i="10"/>
  <c r="B35" i="10"/>
  <c r="AG19" i="21"/>
  <c r="AG35" i="10" l="1"/>
  <c r="AF15" i="22" l="1"/>
  <c r="AE15" i="22"/>
  <c r="AD15" i="22"/>
  <c r="AC15" i="22"/>
  <c r="AB15" i="22"/>
  <c r="AA15" i="22"/>
  <c r="Z15" i="22"/>
  <c r="Y15" i="22"/>
  <c r="X15" i="22"/>
  <c r="W15" i="22"/>
  <c r="V15" i="22"/>
  <c r="U15" i="22"/>
  <c r="T15" i="22"/>
  <c r="S15" i="22"/>
  <c r="R15" i="22"/>
  <c r="Q15" i="22"/>
  <c r="P15" i="22"/>
  <c r="O15" i="22"/>
  <c r="N15" i="22"/>
  <c r="M15" i="22"/>
  <c r="L15" i="22"/>
  <c r="K15" i="22"/>
  <c r="J15" i="22"/>
  <c r="I15" i="22"/>
  <c r="H15" i="22"/>
  <c r="G15" i="22"/>
  <c r="F15" i="22"/>
  <c r="E15" i="22"/>
  <c r="D15" i="22"/>
  <c r="C15" i="22"/>
  <c r="B15" i="22"/>
  <c r="AE15" i="11"/>
  <c r="AD15" i="11"/>
  <c r="AC15" i="11"/>
  <c r="AB15" i="11"/>
  <c r="AA15" i="11"/>
  <c r="Z15" i="11"/>
  <c r="Y15" i="11"/>
  <c r="X15" i="11"/>
  <c r="W15" i="11"/>
  <c r="V15" i="11"/>
  <c r="U15" i="11"/>
  <c r="T15" i="11"/>
  <c r="S15" i="11"/>
  <c r="R15" i="11"/>
  <c r="Q15" i="11"/>
  <c r="P15" i="11"/>
  <c r="O15" i="11"/>
  <c r="N15" i="11"/>
  <c r="M15" i="11"/>
  <c r="L15" i="11"/>
  <c r="K15" i="11"/>
  <c r="J15" i="11"/>
  <c r="I15" i="11"/>
  <c r="H15" i="11"/>
  <c r="G15" i="11"/>
  <c r="F15" i="11"/>
  <c r="E15" i="11"/>
  <c r="D15" i="11"/>
  <c r="C15" i="11"/>
  <c r="B15" i="11"/>
  <c r="AF15" i="11" l="1"/>
  <c r="AE9" i="21"/>
  <c r="AD9" i="21"/>
  <c r="AC9" i="21"/>
  <c r="AB9" i="21"/>
  <c r="AA9" i="21"/>
  <c r="Z9" i="21"/>
  <c r="Y9" i="21"/>
  <c r="X9" i="21"/>
  <c r="W9" i="21"/>
  <c r="V9" i="21"/>
  <c r="U9" i="21"/>
  <c r="T9" i="21"/>
  <c r="S9" i="21"/>
  <c r="R9" i="21"/>
  <c r="Q9" i="21"/>
  <c r="P9" i="21"/>
  <c r="O9" i="21"/>
  <c r="N9" i="21"/>
  <c r="M9" i="21"/>
  <c r="L9" i="21"/>
  <c r="K9" i="21"/>
  <c r="J9" i="21"/>
  <c r="I9" i="21"/>
  <c r="H9" i="21"/>
  <c r="G9" i="21"/>
  <c r="F9" i="21"/>
  <c r="E9" i="21"/>
  <c r="D9" i="21"/>
  <c r="C9" i="21"/>
  <c r="B9" i="21"/>
  <c r="AH19" i="21" l="1"/>
  <c r="AG36" i="15" l="1"/>
  <c r="B8" i="13" l="1"/>
  <c r="C8" i="13"/>
  <c r="D8" i="13"/>
  <c r="E8" i="13"/>
  <c r="E37" i="13" s="1"/>
  <c r="F8" i="13"/>
  <c r="G8" i="13"/>
  <c r="H8" i="13"/>
  <c r="H37" i="13" s="1"/>
  <c r="I8" i="13"/>
  <c r="J8" i="13"/>
  <c r="K8" i="13"/>
  <c r="L8" i="13"/>
  <c r="L37" i="13" s="1"/>
  <c r="M8" i="13"/>
  <c r="N8" i="13"/>
  <c r="O8" i="13"/>
  <c r="P8" i="13"/>
  <c r="Q8" i="13"/>
  <c r="R8" i="13"/>
  <c r="S8" i="13"/>
  <c r="T8" i="13"/>
  <c r="U8" i="13"/>
  <c r="V8" i="13"/>
  <c r="W8" i="13"/>
  <c r="X8" i="13"/>
  <c r="Y8" i="13"/>
  <c r="Z8" i="13"/>
  <c r="AA8" i="13"/>
  <c r="AB8" i="13"/>
  <c r="AB37" i="13" s="1"/>
  <c r="AC8" i="13"/>
  <c r="AG31" i="24"/>
  <c r="AF31" i="23"/>
  <c r="AG31" i="10"/>
  <c r="AF32" i="17"/>
  <c r="AG30" i="15"/>
  <c r="AG30" i="12"/>
  <c r="B9" i="20"/>
  <c r="C9" i="20"/>
  <c r="D9" i="20"/>
  <c r="E9" i="20"/>
  <c r="F9" i="20"/>
  <c r="G9" i="20"/>
  <c r="H9" i="20"/>
  <c r="I9" i="20"/>
  <c r="J9" i="20"/>
  <c r="K9" i="20"/>
  <c r="L9" i="20"/>
  <c r="M9" i="20"/>
  <c r="N9" i="20"/>
  <c r="O9" i="20"/>
  <c r="P9" i="20"/>
  <c r="Q9" i="20"/>
  <c r="R9" i="20"/>
  <c r="S9" i="20"/>
  <c r="T9" i="20"/>
  <c r="U9" i="20"/>
  <c r="V9" i="20"/>
  <c r="W9" i="20"/>
  <c r="X9" i="20"/>
  <c r="Y9" i="20"/>
  <c r="Z9" i="20"/>
  <c r="AA9" i="20"/>
  <c r="AB9" i="20"/>
  <c r="AC9" i="20"/>
  <c r="AD9" i="20"/>
  <c r="AE9" i="20"/>
  <c r="I8" i="10"/>
  <c r="J8" i="10"/>
  <c r="K8" i="10"/>
  <c r="L8" i="10"/>
  <c r="M8" i="10"/>
  <c r="N8" i="10"/>
  <c r="O8" i="10"/>
  <c r="P8" i="10"/>
  <c r="Q8" i="10"/>
  <c r="R8" i="10"/>
  <c r="S8" i="10"/>
  <c r="T8" i="10"/>
  <c r="U8" i="10"/>
  <c r="V8" i="10"/>
  <c r="W8" i="10"/>
  <c r="X8" i="10"/>
  <c r="Y8" i="10"/>
  <c r="Z8" i="10"/>
  <c r="AA8" i="10"/>
  <c r="AB8" i="10"/>
  <c r="AC8" i="10"/>
  <c r="AD8" i="10"/>
  <c r="AE8" i="10"/>
  <c r="AF8" i="10"/>
  <c r="AK43" i="20"/>
  <c r="Z28" i="19"/>
  <c r="Y28" i="19"/>
  <c r="X28" i="19"/>
  <c r="W28" i="19"/>
  <c r="V28" i="19"/>
  <c r="U28" i="19"/>
  <c r="T28" i="19"/>
  <c r="S28" i="19"/>
  <c r="R28" i="19"/>
  <c r="Q28" i="19"/>
  <c r="P28" i="19"/>
  <c r="O28" i="19"/>
  <c r="N28" i="19"/>
  <c r="M28" i="19"/>
  <c r="L28" i="19"/>
  <c r="K28" i="19"/>
  <c r="J28" i="19"/>
  <c r="I28" i="19"/>
  <c r="H28" i="19"/>
  <c r="G28" i="19"/>
  <c r="F28" i="19"/>
  <c r="E28" i="19"/>
  <c r="D28" i="19"/>
  <c r="C28" i="19"/>
  <c r="B28" i="19"/>
  <c r="B35" i="24"/>
  <c r="B35" i="23"/>
  <c r="B38" i="23" s="1"/>
  <c r="B40" i="23" s="1"/>
  <c r="C16" i="21"/>
  <c r="D16" i="21"/>
  <c r="E16" i="21"/>
  <c r="F16" i="21"/>
  <c r="G16" i="21"/>
  <c r="H16" i="21"/>
  <c r="I16" i="21"/>
  <c r="K16" i="21"/>
  <c r="L16" i="21"/>
  <c r="M16" i="21"/>
  <c r="N16" i="21"/>
  <c r="O16" i="21"/>
  <c r="P16" i="21"/>
  <c r="Q16" i="21"/>
  <c r="R16" i="21"/>
  <c r="S16" i="21"/>
  <c r="T16" i="21"/>
  <c r="U16" i="21"/>
  <c r="V16" i="21"/>
  <c r="W16" i="21"/>
  <c r="X16" i="21"/>
  <c r="Y16" i="21"/>
  <c r="Z16" i="21"/>
  <c r="AA16" i="21"/>
  <c r="AB16" i="21"/>
  <c r="AC16" i="21"/>
  <c r="AD16" i="21"/>
  <c r="AE16" i="21"/>
  <c r="B16" i="21"/>
  <c r="AF31" i="11"/>
  <c r="B35" i="22"/>
  <c r="C35" i="22"/>
  <c r="D35" i="22"/>
  <c r="B8" i="11"/>
  <c r="C8" i="11"/>
  <c r="D8" i="11"/>
  <c r="E8" i="11"/>
  <c r="F8" i="11"/>
  <c r="G8" i="11"/>
  <c r="H8" i="11"/>
  <c r="I8" i="11"/>
  <c r="J8" i="11"/>
  <c r="K8" i="11"/>
  <c r="L8" i="11"/>
  <c r="M8" i="11"/>
  <c r="N8" i="11"/>
  <c r="C28" i="10"/>
  <c r="D28" i="10"/>
  <c r="E28" i="10"/>
  <c r="F28" i="10"/>
  <c r="G28" i="10"/>
  <c r="H28" i="10"/>
  <c r="I28" i="10"/>
  <c r="J28" i="10"/>
  <c r="K28" i="10"/>
  <c r="L28" i="10"/>
  <c r="M28" i="10"/>
  <c r="N28" i="10"/>
  <c r="O28" i="10"/>
  <c r="P28" i="10"/>
  <c r="Q28" i="10"/>
  <c r="R28" i="10"/>
  <c r="S28" i="10"/>
  <c r="T28" i="10"/>
  <c r="U28" i="10"/>
  <c r="V28" i="10"/>
  <c r="W28" i="10"/>
  <c r="X28" i="10"/>
  <c r="Y28" i="10"/>
  <c r="Z28" i="10"/>
  <c r="AA28" i="10"/>
  <c r="AB28" i="10"/>
  <c r="AC28" i="10"/>
  <c r="AD28" i="10"/>
  <c r="AE28" i="10"/>
  <c r="AF28" i="10"/>
  <c r="B28" i="10"/>
  <c r="S8" i="19"/>
  <c r="S35" i="19"/>
  <c r="Q8" i="19"/>
  <c r="Q42" i="19" s="1"/>
  <c r="Q35" i="19"/>
  <c r="L8" i="19"/>
  <c r="L35" i="19"/>
  <c r="I8" i="19"/>
  <c r="I42" i="19" s="1"/>
  <c r="I35" i="19"/>
  <c r="E8" i="19"/>
  <c r="E35" i="19"/>
  <c r="C8" i="19"/>
  <c r="C42" i="19" s="1"/>
  <c r="C35" i="19"/>
  <c r="AF8" i="24"/>
  <c r="AD8" i="24"/>
  <c r="AB8" i="24"/>
  <c r="Z8" i="24"/>
  <c r="X8" i="24"/>
  <c r="V8" i="24"/>
  <c r="T8" i="24"/>
  <c r="R8" i="24"/>
  <c r="P8" i="24"/>
  <c r="N8" i="24"/>
  <c r="L8" i="24"/>
  <c r="J8" i="24"/>
  <c r="H8" i="24"/>
  <c r="F8" i="24"/>
  <c r="D8" i="24"/>
  <c r="Z28" i="22"/>
  <c r="Y28" i="22"/>
  <c r="X28" i="22"/>
  <c r="W28" i="22"/>
  <c r="V28" i="22"/>
  <c r="U28" i="22"/>
  <c r="U35" i="22"/>
  <c r="U8" i="22"/>
  <c r="T28" i="22"/>
  <c r="S28" i="22"/>
  <c r="R28" i="22"/>
  <c r="R35" i="22"/>
  <c r="R8" i="22"/>
  <c r="Q28" i="22"/>
  <c r="Q35" i="22"/>
  <c r="Q8" i="22"/>
  <c r="P28" i="22"/>
  <c r="P35" i="22"/>
  <c r="P8" i="22"/>
  <c r="O28" i="22"/>
  <c r="N28" i="22"/>
  <c r="M28" i="22"/>
  <c r="L28" i="22"/>
  <c r="L35" i="22"/>
  <c r="L8" i="22"/>
  <c r="K28" i="22"/>
  <c r="J28" i="22"/>
  <c r="I28" i="22"/>
  <c r="H28" i="22"/>
  <c r="H35" i="22"/>
  <c r="H8" i="22"/>
  <c r="G28" i="22"/>
  <c r="F28" i="22"/>
  <c r="E28" i="22"/>
  <c r="E35" i="22"/>
  <c r="E8" i="22"/>
  <c r="D28" i="22"/>
  <c r="C28" i="22"/>
  <c r="AA28" i="22"/>
  <c r="AB28" i="22"/>
  <c r="AC28" i="22"/>
  <c r="AD28" i="22"/>
  <c r="AE28" i="22"/>
  <c r="AF28" i="22"/>
  <c r="B28" i="22"/>
  <c r="AE35" i="22"/>
  <c r="AE8" i="22"/>
  <c r="AC35" i="22"/>
  <c r="AC8" i="22"/>
  <c r="AA35" i="22"/>
  <c r="AA8" i="22"/>
  <c r="W35" i="22"/>
  <c r="W8" i="22"/>
  <c r="AG12" i="22"/>
  <c r="O35" i="22"/>
  <c r="O8" i="22"/>
  <c r="N35" i="22"/>
  <c r="N8" i="22"/>
  <c r="M35" i="22"/>
  <c r="M8" i="22"/>
  <c r="K35" i="22"/>
  <c r="K8" i="22"/>
  <c r="I35" i="22"/>
  <c r="I8" i="22"/>
  <c r="G35" i="22"/>
  <c r="G8" i="22"/>
  <c r="F35" i="22"/>
  <c r="F8" i="22"/>
  <c r="D8" i="22"/>
  <c r="AG10" i="22"/>
  <c r="AF35" i="22"/>
  <c r="AF8" i="22"/>
  <c r="AD35" i="22"/>
  <c r="AD8" i="22"/>
  <c r="AB35" i="22"/>
  <c r="AB8" i="22"/>
  <c r="Z35" i="22"/>
  <c r="Z8" i="22"/>
  <c r="X35" i="22"/>
  <c r="X8" i="22"/>
  <c r="AE35" i="11"/>
  <c r="AE28" i="11"/>
  <c r="AE8" i="11"/>
  <c r="AD35" i="11"/>
  <c r="AB35" i="11"/>
  <c r="AA35" i="11"/>
  <c r="Z35" i="11"/>
  <c r="X35" i="11"/>
  <c r="W35" i="11"/>
  <c r="V35" i="11"/>
  <c r="T35" i="11"/>
  <c r="S35" i="11"/>
  <c r="R35" i="11"/>
  <c r="P35" i="11"/>
  <c r="O35" i="11"/>
  <c r="N35" i="11"/>
  <c r="L35" i="11"/>
  <c r="K35" i="11"/>
  <c r="J35" i="11"/>
  <c r="H35" i="11"/>
  <c r="G35" i="11"/>
  <c r="F35" i="11"/>
  <c r="D35" i="11"/>
  <c r="C35" i="11"/>
  <c r="B35" i="11"/>
  <c r="B28" i="11"/>
  <c r="AF15" i="10"/>
  <c r="AC15" i="10"/>
  <c r="AB15" i="10"/>
  <c r="AD8" i="19"/>
  <c r="AD28" i="19"/>
  <c r="AD35" i="19"/>
  <c r="Y8" i="19"/>
  <c r="Y35" i="19"/>
  <c r="V8" i="19"/>
  <c r="V35" i="19"/>
  <c r="U8" i="19"/>
  <c r="U35" i="19"/>
  <c r="M35" i="19"/>
  <c r="AF35" i="19"/>
  <c r="AB35" i="19"/>
  <c r="X35" i="19"/>
  <c r="T35" i="19"/>
  <c r="P35" i="19"/>
  <c r="D35" i="19"/>
  <c r="G35" i="19"/>
  <c r="AE35" i="19"/>
  <c r="AA35" i="19"/>
  <c r="Z35" i="19"/>
  <c r="W35" i="19"/>
  <c r="R35" i="19"/>
  <c r="O35" i="19"/>
  <c r="N35" i="19"/>
  <c r="K35" i="19"/>
  <c r="J35" i="19"/>
  <c r="B35" i="19"/>
  <c r="X8" i="19"/>
  <c r="T8" i="19"/>
  <c r="P8" i="19"/>
  <c r="M8" i="19"/>
  <c r="M42" i="19" s="1"/>
  <c r="K8" i="19"/>
  <c r="K42" i="19" s="1"/>
  <c r="D8" i="19"/>
  <c r="Z8" i="19"/>
  <c r="Z42" i="19" s="1"/>
  <c r="R8" i="19"/>
  <c r="R42" i="19" s="1"/>
  <c r="AC8" i="19"/>
  <c r="E9" i="17"/>
  <c r="H35" i="19"/>
  <c r="F35" i="19"/>
  <c r="AA28" i="19"/>
  <c r="AB28" i="19"/>
  <c r="AC28" i="19"/>
  <c r="AE28" i="19"/>
  <c r="AE42" i="19" s="1"/>
  <c r="AF28" i="19"/>
  <c r="M29" i="17"/>
  <c r="M9" i="17"/>
  <c r="M40" i="17"/>
  <c r="Y35" i="22"/>
  <c r="V35" i="22"/>
  <c r="T35" i="22"/>
  <c r="S35" i="22"/>
  <c r="J35" i="22"/>
  <c r="AG31" i="22"/>
  <c r="S8" i="22"/>
  <c r="Y8" i="22"/>
  <c r="V8" i="22"/>
  <c r="T8" i="22"/>
  <c r="J8" i="22"/>
  <c r="C8" i="22"/>
  <c r="B8" i="22"/>
  <c r="AC35" i="11"/>
  <c r="Y35" i="11"/>
  <c r="U35" i="11"/>
  <c r="Q35" i="11"/>
  <c r="M35" i="11"/>
  <c r="I35" i="11"/>
  <c r="E35" i="11"/>
  <c r="AD28" i="11"/>
  <c r="AC28" i="11"/>
  <c r="AB28" i="11"/>
  <c r="AA28" i="11"/>
  <c r="Z28" i="11"/>
  <c r="Z8" i="11"/>
  <c r="Y28" i="11"/>
  <c r="X28" i="11"/>
  <c r="W28" i="11"/>
  <c r="W8" i="11"/>
  <c r="V28" i="11"/>
  <c r="U28" i="11"/>
  <c r="T28" i="11"/>
  <c r="S28" i="11"/>
  <c r="R28" i="11"/>
  <c r="Q28" i="11"/>
  <c r="P28" i="11"/>
  <c r="O28" i="11"/>
  <c r="N28" i="11"/>
  <c r="M28" i="11"/>
  <c r="L28" i="11"/>
  <c r="K28" i="11"/>
  <c r="J28" i="11"/>
  <c r="I28" i="11"/>
  <c r="H28" i="11"/>
  <c r="G28" i="11"/>
  <c r="F28" i="11"/>
  <c r="E28" i="11"/>
  <c r="D28" i="11"/>
  <c r="C28" i="11"/>
  <c r="AD8" i="11"/>
  <c r="AC8" i="11"/>
  <c r="AB8" i="11"/>
  <c r="AA8" i="11"/>
  <c r="Y8" i="11"/>
  <c r="Y38" i="11" s="1"/>
  <c r="X8" i="11"/>
  <c r="X38" i="11" s="1"/>
  <c r="V8" i="11"/>
  <c r="U8" i="11"/>
  <c r="T8" i="11"/>
  <c r="S8" i="11"/>
  <c r="R8" i="11"/>
  <c r="Q8" i="11"/>
  <c r="P8" i="11"/>
  <c r="O8" i="11"/>
  <c r="AD15" i="10"/>
  <c r="AD38" i="10" s="1"/>
  <c r="AD40" i="10" s="1"/>
  <c r="W15" i="10"/>
  <c r="B15" i="10"/>
  <c r="B8" i="10"/>
  <c r="AE15" i="10"/>
  <c r="AA15" i="10"/>
  <c r="Z15" i="10"/>
  <c r="Z38" i="10" s="1"/>
  <c r="Z40" i="10" s="1"/>
  <c r="Y15" i="10"/>
  <c r="Y38" i="10" s="1"/>
  <c r="Y40" i="10" s="1"/>
  <c r="X15" i="10"/>
  <c r="V15" i="10"/>
  <c r="V38" i="10" s="1"/>
  <c r="V40" i="10" s="1"/>
  <c r="U15" i="10"/>
  <c r="U38" i="10" s="1"/>
  <c r="U40" i="10" s="1"/>
  <c r="T15" i="10"/>
  <c r="S15" i="10"/>
  <c r="R15" i="10"/>
  <c r="R38" i="10" s="1"/>
  <c r="R40" i="10" s="1"/>
  <c r="Q15" i="10"/>
  <c r="Q38" i="10" s="1"/>
  <c r="Q40" i="10" s="1"/>
  <c r="P15" i="10"/>
  <c r="O15" i="10"/>
  <c r="N15" i="10"/>
  <c r="N38" i="10" s="1"/>
  <c r="N40" i="10" s="1"/>
  <c r="M15" i="10"/>
  <c r="M38" i="10" s="1"/>
  <c r="M40" i="10" s="1"/>
  <c r="L15" i="10"/>
  <c r="K15" i="10"/>
  <c r="J15" i="10"/>
  <c r="J38" i="10" s="1"/>
  <c r="J40" i="10" s="1"/>
  <c r="I15" i="10"/>
  <c r="I38" i="10" s="1"/>
  <c r="I40" i="10" s="1"/>
  <c r="H15" i="10"/>
  <c r="G15" i="10"/>
  <c r="F15" i="10"/>
  <c r="F8" i="10"/>
  <c r="E15" i="10"/>
  <c r="E8" i="10"/>
  <c r="D15" i="10"/>
  <c r="D8" i="10"/>
  <c r="C15" i="10"/>
  <c r="H8" i="10"/>
  <c r="G8" i="10"/>
  <c r="C8" i="10"/>
  <c r="T29" i="21"/>
  <c r="H29" i="21"/>
  <c r="AE29" i="21"/>
  <c r="AD29" i="21"/>
  <c r="AC29" i="21"/>
  <c r="AB29" i="21"/>
  <c r="AA29" i="21"/>
  <c r="Z29" i="21"/>
  <c r="Y29" i="21"/>
  <c r="X29" i="21"/>
  <c r="W29" i="21"/>
  <c r="V29" i="21"/>
  <c r="U29" i="21"/>
  <c r="S29" i="21"/>
  <c r="R29" i="21"/>
  <c r="Q29" i="21"/>
  <c r="P29" i="21"/>
  <c r="O29" i="21"/>
  <c r="N29" i="21"/>
  <c r="M29" i="21"/>
  <c r="L29" i="21"/>
  <c r="K29" i="21"/>
  <c r="J29" i="21"/>
  <c r="I29" i="21"/>
  <c r="G29" i="21"/>
  <c r="F29" i="21"/>
  <c r="E29" i="21"/>
  <c r="D29" i="21"/>
  <c r="C29" i="21"/>
  <c r="AG29" i="21" s="1"/>
  <c r="B29" i="21"/>
  <c r="B29" i="17"/>
  <c r="B40" i="17"/>
  <c r="AE29" i="17"/>
  <c r="AE9" i="17"/>
  <c r="AD29" i="17"/>
  <c r="AC29" i="17"/>
  <c r="AC39" i="17" s="1"/>
  <c r="AB29" i="17"/>
  <c r="AA29" i="17"/>
  <c r="Z29" i="17"/>
  <c r="Y29" i="17"/>
  <c r="X29" i="17"/>
  <c r="W29" i="17"/>
  <c r="W39" i="17" s="1"/>
  <c r="W9" i="17"/>
  <c r="V29" i="17"/>
  <c r="V39" i="17" s="1"/>
  <c r="U29" i="17"/>
  <c r="T29" i="17"/>
  <c r="S29" i="17"/>
  <c r="R29" i="17"/>
  <c r="Q29" i="17"/>
  <c r="P29" i="17"/>
  <c r="O29" i="17"/>
  <c r="O9" i="17"/>
  <c r="N29" i="17"/>
  <c r="L29" i="17"/>
  <c r="K29" i="17"/>
  <c r="K9" i="17"/>
  <c r="J29" i="17"/>
  <c r="I29" i="17"/>
  <c r="H29" i="17"/>
  <c r="G29" i="17"/>
  <c r="G9" i="17"/>
  <c r="F29" i="17"/>
  <c r="E29" i="17"/>
  <c r="D29" i="17"/>
  <c r="AF29" i="17" s="1"/>
  <c r="C29" i="17"/>
  <c r="AE40" i="17"/>
  <c r="AD40" i="17"/>
  <c r="AC40" i="17"/>
  <c r="AB40" i="17"/>
  <c r="AA40" i="17"/>
  <c r="Z40" i="17"/>
  <c r="Y40" i="17"/>
  <c r="X40" i="17"/>
  <c r="W40" i="17"/>
  <c r="V40" i="17"/>
  <c r="U40" i="17"/>
  <c r="T40" i="17"/>
  <c r="S40" i="17"/>
  <c r="R40" i="17"/>
  <c r="Q40" i="17"/>
  <c r="P40" i="17"/>
  <c r="O40" i="17"/>
  <c r="N40" i="17"/>
  <c r="L40" i="17"/>
  <c r="K40" i="17"/>
  <c r="J40" i="17"/>
  <c r="I40" i="17"/>
  <c r="H40" i="17"/>
  <c r="G40" i="17"/>
  <c r="F40" i="17"/>
  <c r="E40" i="17"/>
  <c r="D40" i="17"/>
  <c r="C40" i="17"/>
  <c r="AG37" i="24"/>
  <c r="AF39" i="24"/>
  <c r="AF35" i="24"/>
  <c r="AF28" i="24"/>
  <c r="AF38" i="24" s="1"/>
  <c r="AF40" i="24" s="1"/>
  <c r="AF15" i="24"/>
  <c r="AE39" i="24"/>
  <c r="AD39" i="24"/>
  <c r="AC39" i="24"/>
  <c r="AB39" i="24"/>
  <c r="AA39" i="24"/>
  <c r="Z39" i="24"/>
  <c r="Y39" i="24"/>
  <c r="X39" i="24"/>
  <c r="W39" i="24"/>
  <c r="V39" i="24"/>
  <c r="U39" i="24"/>
  <c r="T39" i="24"/>
  <c r="S39" i="24"/>
  <c r="R39" i="24"/>
  <c r="Q39" i="24"/>
  <c r="P39" i="24"/>
  <c r="O39" i="24"/>
  <c r="N39" i="24"/>
  <c r="M39" i="24"/>
  <c r="L39" i="24"/>
  <c r="K39" i="24"/>
  <c r="J39" i="24"/>
  <c r="I39" i="24"/>
  <c r="H39" i="24"/>
  <c r="G39" i="24"/>
  <c r="F39" i="24"/>
  <c r="E39" i="24"/>
  <c r="D39" i="24"/>
  <c r="C39" i="24"/>
  <c r="B39" i="24"/>
  <c r="AE35" i="24"/>
  <c r="AE38" i="24" s="1"/>
  <c r="AE40" i="24" s="1"/>
  <c r="AE28" i="24"/>
  <c r="AE15" i="24"/>
  <c r="AE8" i="24"/>
  <c r="AD35" i="24"/>
  <c r="AC35" i="24"/>
  <c r="AB35" i="24"/>
  <c r="AA35" i="24"/>
  <c r="Z35" i="24"/>
  <c r="Z38" i="24" s="1"/>
  <c r="Y35" i="24"/>
  <c r="X35" i="24"/>
  <c r="W35" i="24"/>
  <c r="W28" i="24"/>
  <c r="W38" i="24" s="1"/>
  <c r="W40" i="24" s="1"/>
  <c r="W15" i="24"/>
  <c r="W8" i="24"/>
  <c r="V35" i="24"/>
  <c r="U35" i="24"/>
  <c r="U38" i="24" s="1"/>
  <c r="U40" i="24" s="1"/>
  <c r="T35" i="24"/>
  <c r="S35" i="24"/>
  <c r="R35" i="24"/>
  <c r="Q35" i="24"/>
  <c r="Q38" i="24" s="1"/>
  <c r="Q40" i="24" s="1"/>
  <c r="P35" i="24"/>
  <c r="O35" i="24"/>
  <c r="O28" i="24"/>
  <c r="O15" i="24"/>
  <c r="O8" i="24"/>
  <c r="N35" i="24"/>
  <c r="M35" i="24"/>
  <c r="L35" i="24"/>
  <c r="L38" i="24" s="1"/>
  <c r="L40" i="24" s="1"/>
  <c r="K35" i="24"/>
  <c r="J35" i="24"/>
  <c r="I35" i="24"/>
  <c r="H35" i="24"/>
  <c r="H38" i="24" s="1"/>
  <c r="H40" i="24" s="1"/>
  <c r="G35" i="24"/>
  <c r="F35" i="24"/>
  <c r="E35" i="24"/>
  <c r="D35" i="24"/>
  <c r="AG35" i="24" s="1"/>
  <c r="C35" i="24"/>
  <c r="AD28" i="24"/>
  <c r="AC28" i="24"/>
  <c r="AB28" i="24"/>
  <c r="AB38" i="24" s="1"/>
  <c r="AB40" i="24" s="1"/>
  <c r="AA28" i="24"/>
  <c r="Z28" i="24"/>
  <c r="Y28" i="24"/>
  <c r="X28" i="24"/>
  <c r="V28" i="24"/>
  <c r="U28" i="24"/>
  <c r="T28" i="24"/>
  <c r="S28" i="24"/>
  <c r="R28" i="24"/>
  <c r="Q28" i="24"/>
  <c r="P28" i="24"/>
  <c r="N28" i="24"/>
  <c r="M28" i="24"/>
  <c r="L28" i="24"/>
  <c r="K28" i="24"/>
  <c r="J28" i="24"/>
  <c r="I28" i="24"/>
  <c r="H28" i="24"/>
  <c r="G28" i="24"/>
  <c r="F28" i="24"/>
  <c r="F38" i="24" s="1"/>
  <c r="F40" i="24" s="1"/>
  <c r="E28" i="24"/>
  <c r="D28" i="24"/>
  <c r="C28" i="24"/>
  <c r="B28" i="24"/>
  <c r="AG28" i="24" s="1"/>
  <c r="AD15" i="24"/>
  <c r="AC15" i="24"/>
  <c r="AB15" i="24"/>
  <c r="AA15" i="24"/>
  <c r="Z15" i="24"/>
  <c r="Y15" i="24"/>
  <c r="X15" i="24"/>
  <c r="V15" i="24"/>
  <c r="V38" i="24" s="1"/>
  <c r="V40" i="24" s="1"/>
  <c r="U15" i="24"/>
  <c r="T15" i="24"/>
  <c r="S15" i="24"/>
  <c r="R15" i="24"/>
  <c r="R38" i="24" s="1"/>
  <c r="R40" i="24" s="1"/>
  <c r="Q15" i="24"/>
  <c r="P15" i="24"/>
  <c r="N15" i="24"/>
  <c r="M15" i="24"/>
  <c r="M38" i="24" s="1"/>
  <c r="M40" i="24" s="1"/>
  <c r="L15" i="24"/>
  <c r="K15" i="24"/>
  <c r="J15" i="24"/>
  <c r="I15" i="24"/>
  <c r="H15" i="24"/>
  <c r="G15" i="24"/>
  <c r="F15" i="24"/>
  <c r="E15" i="24"/>
  <c r="E38" i="24" s="1"/>
  <c r="E40" i="24" s="1"/>
  <c r="D15" i="24"/>
  <c r="C15" i="24"/>
  <c r="B15" i="24"/>
  <c r="AG15" i="24" s="1"/>
  <c r="AC8" i="24"/>
  <c r="AC38" i="24" s="1"/>
  <c r="AC40" i="24" s="1"/>
  <c r="AA8" i="24"/>
  <c r="Y8" i="24"/>
  <c r="U8" i="24"/>
  <c r="S8" i="24"/>
  <c r="S38" i="24" s="1"/>
  <c r="S40" i="24" s="1"/>
  <c r="Q8" i="24"/>
  <c r="M8" i="24"/>
  <c r="K8" i="24"/>
  <c r="I8" i="24"/>
  <c r="I38" i="24" s="1"/>
  <c r="I40" i="24" s="1"/>
  <c r="G8" i="24"/>
  <c r="E8" i="24"/>
  <c r="C8" i="24"/>
  <c r="AE39" i="23"/>
  <c r="AD39" i="23"/>
  <c r="AC39" i="23"/>
  <c r="AB39" i="23"/>
  <c r="AA39" i="23"/>
  <c r="Z39" i="23"/>
  <c r="Y39" i="23"/>
  <c r="X39" i="23"/>
  <c r="W39" i="23"/>
  <c r="V39" i="23"/>
  <c r="U39" i="23"/>
  <c r="T39" i="23"/>
  <c r="S39" i="23"/>
  <c r="R39" i="23"/>
  <c r="Q39" i="23"/>
  <c r="P39" i="23"/>
  <c r="O39" i="23"/>
  <c r="N39" i="23"/>
  <c r="M39" i="23"/>
  <c r="L39" i="23"/>
  <c r="K39" i="23"/>
  <c r="J39" i="23"/>
  <c r="I39" i="23"/>
  <c r="H39" i="23"/>
  <c r="G39" i="23"/>
  <c r="F39" i="23"/>
  <c r="E39" i="23"/>
  <c r="D39" i="23"/>
  <c r="C39" i="23"/>
  <c r="B39" i="23"/>
  <c r="AF37" i="23"/>
  <c r="AE35" i="23"/>
  <c r="AD35" i="23"/>
  <c r="AD38" i="23" s="1"/>
  <c r="AD40" i="23" s="1"/>
  <c r="AC35" i="23"/>
  <c r="AB35" i="23"/>
  <c r="AA35" i="23"/>
  <c r="Z35" i="23"/>
  <c r="Z38" i="23" s="1"/>
  <c r="Y35" i="23"/>
  <c r="X35" i="23"/>
  <c r="W35" i="23"/>
  <c r="V35" i="23"/>
  <c r="U35" i="23"/>
  <c r="T35" i="23"/>
  <c r="S35" i="23"/>
  <c r="R35" i="23"/>
  <c r="Q35" i="23"/>
  <c r="P35" i="23"/>
  <c r="O35" i="23"/>
  <c r="N35" i="23"/>
  <c r="M35" i="23"/>
  <c r="L35" i="23"/>
  <c r="K35" i="23"/>
  <c r="J35" i="23"/>
  <c r="J38" i="23" s="1"/>
  <c r="J40" i="23" s="1"/>
  <c r="I35" i="23"/>
  <c r="H35" i="23"/>
  <c r="G35" i="23"/>
  <c r="F35" i="23"/>
  <c r="AF35" i="23" s="1"/>
  <c r="E35" i="23"/>
  <c r="D35" i="23"/>
  <c r="C35" i="23"/>
  <c r="AE28" i="23"/>
  <c r="AD28" i="23"/>
  <c r="AC28" i="23"/>
  <c r="AB28" i="23"/>
  <c r="AB38" i="23" s="1"/>
  <c r="AB40" i="23" s="1"/>
  <c r="AA28" i="23"/>
  <c r="Z28" i="23"/>
  <c r="Y28" i="23"/>
  <c r="X28" i="23"/>
  <c r="W28" i="23"/>
  <c r="V28" i="23"/>
  <c r="U28" i="23"/>
  <c r="T28" i="23"/>
  <c r="S28" i="23"/>
  <c r="R28" i="23"/>
  <c r="Q28" i="23"/>
  <c r="P28" i="23"/>
  <c r="P38" i="23" s="1"/>
  <c r="P40" i="23" s="1"/>
  <c r="O28" i="23"/>
  <c r="N28" i="23"/>
  <c r="M28" i="23"/>
  <c r="L28" i="23"/>
  <c r="K28" i="23"/>
  <c r="J28" i="23"/>
  <c r="I28" i="23"/>
  <c r="H28" i="23"/>
  <c r="G28" i="23"/>
  <c r="AF28" i="23" s="1"/>
  <c r="F28" i="23"/>
  <c r="E28" i="23"/>
  <c r="D28" i="23"/>
  <c r="C28" i="23"/>
  <c r="B28" i="23"/>
  <c r="AE15" i="23"/>
  <c r="AD15" i="23"/>
  <c r="AC15" i="23"/>
  <c r="AB15" i="23"/>
  <c r="AA15" i="23"/>
  <c r="Z15" i="23"/>
  <c r="Y15" i="23"/>
  <c r="X15" i="23"/>
  <c r="W15" i="23"/>
  <c r="V15" i="23"/>
  <c r="U15" i="23"/>
  <c r="T15" i="23"/>
  <c r="S15" i="23"/>
  <c r="R15" i="23"/>
  <c r="Q15" i="23"/>
  <c r="P15" i="23"/>
  <c r="O15" i="23"/>
  <c r="N15" i="23"/>
  <c r="M15" i="23"/>
  <c r="M38" i="23" s="1"/>
  <c r="M40" i="23" s="1"/>
  <c r="L15" i="23"/>
  <c r="K15" i="23"/>
  <c r="J15" i="23"/>
  <c r="I15" i="23"/>
  <c r="H15" i="23"/>
  <c r="G15" i="23"/>
  <c r="F15" i="23"/>
  <c r="E15" i="23"/>
  <c r="E38" i="23" s="1"/>
  <c r="E40" i="23" s="1"/>
  <c r="D15" i="23"/>
  <c r="C15" i="23"/>
  <c r="B15" i="23"/>
  <c r="AE8" i="23"/>
  <c r="AD8" i="23"/>
  <c r="AC8" i="23"/>
  <c r="AB8" i="23"/>
  <c r="AA8" i="23"/>
  <c r="Z8" i="23"/>
  <c r="Y8" i="23"/>
  <c r="X8" i="23"/>
  <c r="W8" i="23"/>
  <c r="V8" i="23"/>
  <c r="U8" i="23"/>
  <c r="T8" i="23"/>
  <c r="S8" i="23"/>
  <c r="R8" i="23"/>
  <c r="Q8" i="23"/>
  <c r="P8" i="23"/>
  <c r="O8" i="23"/>
  <c r="N8" i="23"/>
  <c r="M8" i="23"/>
  <c r="L8" i="23"/>
  <c r="K8" i="23"/>
  <c r="J8" i="23"/>
  <c r="I8" i="23"/>
  <c r="H8" i="23"/>
  <c r="G8" i="23"/>
  <c r="F8" i="23"/>
  <c r="E8" i="23"/>
  <c r="D8" i="23"/>
  <c r="D38" i="23" s="1"/>
  <c r="D40" i="23" s="1"/>
  <c r="C8" i="23"/>
  <c r="AF8" i="23" s="1"/>
  <c r="B8" i="23"/>
  <c r="AC35" i="19"/>
  <c r="L38" i="15"/>
  <c r="U9" i="17"/>
  <c r="C36" i="20"/>
  <c r="B36" i="20"/>
  <c r="B8" i="15"/>
  <c r="W36" i="20"/>
  <c r="B29" i="20"/>
  <c r="AB9" i="17"/>
  <c r="R29" i="20"/>
  <c r="Q29" i="20"/>
  <c r="P29" i="20"/>
  <c r="P36" i="20"/>
  <c r="O29" i="20"/>
  <c r="N29" i="20"/>
  <c r="N36" i="20"/>
  <c r="M29" i="20"/>
  <c r="M36" i="20"/>
  <c r="L29" i="20"/>
  <c r="C29" i="20"/>
  <c r="D29" i="20"/>
  <c r="E29" i="20"/>
  <c r="F29" i="20"/>
  <c r="G29" i="20"/>
  <c r="H29" i="20"/>
  <c r="I29" i="20"/>
  <c r="J29" i="20"/>
  <c r="K29" i="20"/>
  <c r="S29" i="20"/>
  <c r="G36" i="20"/>
  <c r="D36" i="20"/>
  <c r="E36" i="20"/>
  <c r="F36" i="20"/>
  <c r="H36" i="20"/>
  <c r="I36" i="20"/>
  <c r="J36" i="20"/>
  <c r="K36" i="20"/>
  <c r="L36" i="20"/>
  <c r="O36" i="20"/>
  <c r="Q36" i="20"/>
  <c r="R36" i="20"/>
  <c r="S36" i="20"/>
  <c r="T36" i="20"/>
  <c r="U36" i="20"/>
  <c r="V36" i="20"/>
  <c r="X36" i="20"/>
  <c r="Y36" i="20"/>
  <c r="Z36" i="20"/>
  <c r="AA36" i="20"/>
  <c r="AB36" i="20"/>
  <c r="AB39" i="20" s="1"/>
  <c r="AB41" i="20" s="1"/>
  <c r="AC36" i="20"/>
  <c r="AD36" i="20"/>
  <c r="AE36" i="20"/>
  <c r="AD9" i="17"/>
  <c r="AD39" i="17" s="1"/>
  <c r="F8" i="19"/>
  <c r="G8" i="19"/>
  <c r="G42" i="19" s="1"/>
  <c r="H8" i="19"/>
  <c r="J8" i="19"/>
  <c r="J42" i="19" s="1"/>
  <c r="N8" i="19"/>
  <c r="N42" i="19" s="1"/>
  <c r="O8" i="19"/>
  <c r="W8" i="19"/>
  <c r="W42" i="19" s="1"/>
  <c r="AA8" i="19"/>
  <c r="AA42" i="19" s="1"/>
  <c r="AB8" i="19"/>
  <c r="AB42" i="19" s="1"/>
  <c r="AA9" i="17"/>
  <c r="S9" i="17"/>
  <c r="S39" i="17" s="1"/>
  <c r="T9" i="17"/>
  <c r="V9" i="17"/>
  <c r="X9" i="17"/>
  <c r="Y9" i="17"/>
  <c r="Y39" i="17" s="1"/>
  <c r="Y41" i="17" s="1"/>
  <c r="Z9" i="17"/>
  <c r="Z39" i="17" s="1"/>
  <c r="AC9" i="17"/>
  <c r="F9" i="17"/>
  <c r="B9" i="17"/>
  <c r="C9" i="17"/>
  <c r="C39" i="17" s="1"/>
  <c r="C41" i="17" s="1"/>
  <c r="D9" i="17"/>
  <c r="H9" i="17"/>
  <c r="I9" i="17"/>
  <c r="I39" i="17" s="1"/>
  <c r="J9" i="17"/>
  <c r="L9" i="17"/>
  <c r="L39" i="17" s="1"/>
  <c r="N9" i="17"/>
  <c r="P9" i="17"/>
  <c r="Q9" i="17"/>
  <c r="Q39" i="17" s="1"/>
  <c r="R9" i="17"/>
  <c r="AF27" i="15"/>
  <c r="AF8" i="15"/>
  <c r="AF34" i="15"/>
  <c r="AF38" i="15"/>
  <c r="AE27" i="15"/>
  <c r="AE37" i="15" s="1"/>
  <c r="AE39" i="15" s="1"/>
  <c r="AE8" i="15"/>
  <c r="AE34" i="15"/>
  <c r="AE38" i="15"/>
  <c r="AD27" i="15"/>
  <c r="AD8" i="15"/>
  <c r="AD34" i="15"/>
  <c r="AD38" i="15"/>
  <c r="AC27" i="15"/>
  <c r="AC37" i="15" s="1"/>
  <c r="AC39" i="15" s="1"/>
  <c r="AC8" i="15"/>
  <c r="AC34" i="15"/>
  <c r="AC38" i="15"/>
  <c r="AB8" i="15"/>
  <c r="AB27" i="15"/>
  <c r="AB34" i="15"/>
  <c r="AB38" i="15"/>
  <c r="B27" i="15"/>
  <c r="B34" i="15"/>
  <c r="AG34" i="15" s="1"/>
  <c r="B38" i="15"/>
  <c r="O8" i="15"/>
  <c r="O27" i="15"/>
  <c r="O34" i="15"/>
  <c r="O37" i="15" s="1"/>
  <c r="O39" i="15" s="1"/>
  <c r="O38" i="15"/>
  <c r="C27" i="15"/>
  <c r="D27" i="15"/>
  <c r="E27" i="15"/>
  <c r="F27" i="15"/>
  <c r="G27" i="15"/>
  <c r="H27" i="15"/>
  <c r="I27" i="15"/>
  <c r="J27" i="15"/>
  <c r="K27" i="15"/>
  <c r="L27" i="15"/>
  <c r="M27" i="15"/>
  <c r="N27" i="15"/>
  <c r="P27" i="15"/>
  <c r="Q27" i="15"/>
  <c r="R27" i="15"/>
  <c r="S27" i="15"/>
  <c r="T27" i="15"/>
  <c r="U27" i="15"/>
  <c r="V27" i="15"/>
  <c r="W27" i="15"/>
  <c r="X27" i="15"/>
  <c r="Y27" i="15"/>
  <c r="Z27" i="15"/>
  <c r="AA27" i="15"/>
  <c r="P34" i="15"/>
  <c r="Q34" i="15"/>
  <c r="R34" i="15"/>
  <c r="R37" i="15" s="1"/>
  <c r="S34" i="15"/>
  <c r="T34" i="15"/>
  <c r="U34" i="15"/>
  <c r="V34" i="15"/>
  <c r="W34" i="15"/>
  <c r="X34" i="15"/>
  <c r="Y34" i="15"/>
  <c r="Z34" i="15"/>
  <c r="AA34" i="15"/>
  <c r="C34" i="15"/>
  <c r="D34" i="15"/>
  <c r="E34" i="15"/>
  <c r="F34" i="15"/>
  <c r="G34" i="15"/>
  <c r="H34" i="15"/>
  <c r="J34" i="15"/>
  <c r="J37" i="15" s="1"/>
  <c r="K34" i="15"/>
  <c r="L34" i="15"/>
  <c r="M34" i="15"/>
  <c r="M37" i="15" s="1"/>
  <c r="M39" i="15" s="1"/>
  <c r="N34" i="15"/>
  <c r="N37" i="15" s="1"/>
  <c r="Z8" i="15"/>
  <c r="Z38" i="15"/>
  <c r="AA8" i="15"/>
  <c r="AA37" i="15" s="1"/>
  <c r="AA38" i="15"/>
  <c r="P8" i="15"/>
  <c r="P38" i="15"/>
  <c r="Q8" i="15"/>
  <c r="Q37" i="15" s="1"/>
  <c r="Q38" i="15"/>
  <c r="R8" i="15"/>
  <c r="R38" i="15"/>
  <c r="S8" i="15"/>
  <c r="S38" i="15"/>
  <c r="T8" i="15"/>
  <c r="T38" i="15"/>
  <c r="U8" i="15"/>
  <c r="U37" i="15" s="1"/>
  <c r="U38" i="15"/>
  <c r="V8" i="15"/>
  <c r="V38" i="15"/>
  <c r="W8" i="15"/>
  <c r="W37" i="15" s="1"/>
  <c r="W38" i="15"/>
  <c r="X8" i="15"/>
  <c r="X38" i="15"/>
  <c r="Y8" i="15"/>
  <c r="Y37" i="15" s="1"/>
  <c r="Y38" i="15"/>
  <c r="C8" i="15"/>
  <c r="C38" i="15"/>
  <c r="D8" i="15"/>
  <c r="D37" i="15" s="1"/>
  <c r="D38" i="15"/>
  <c r="E8" i="15"/>
  <c r="E38" i="15"/>
  <c r="F8" i="15"/>
  <c r="F37" i="15" s="1"/>
  <c r="F38" i="15"/>
  <c r="G8" i="15"/>
  <c r="G38" i="15"/>
  <c r="H8" i="15"/>
  <c r="H37" i="15" s="1"/>
  <c r="H38" i="15"/>
  <c r="I8" i="15"/>
  <c r="I38" i="15"/>
  <c r="J8" i="15"/>
  <c r="J38" i="15"/>
  <c r="K8" i="15"/>
  <c r="K38" i="15"/>
  <c r="L8" i="15"/>
  <c r="L37" i="15" s="1"/>
  <c r="M8" i="15"/>
  <c r="M38" i="15"/>
  <c r="N8" i="15"/>
  <c r="N38" i="15"/>
  <c r="O27" i="13"/>
  <c r="O34" i="13"/>
  <c r="O38" i="13"/>
  <c r="E38" i="13"/>
  <c r="E27" i="13"/>
  <c r="E34" i="13"/>
  <c r="F27" i="13"/>
  <c r="F34" i="13"/>
  <c r="F38" i="13"/>
  <c r="G38" i="13"/>
  <c r="G27" i="13"/>
  <c r="G34" i="13"/>
  <c r="G37" i="13" s="1"/>
  <c r="H27" i="13"/>
  <c r="H34" i="13"/>
  <c r="H38" i="13"/>
  <c r="I38" i="13"/>
  <c r="I27" i="13"/>
  <c r="I34" i="13"/>
  <c r="J27" i="13"/>
  <c r="J34" i="13"/>
  <c r="J38" i="13"/>
  <c r="K38" i="13"/>
  <c r="K27" i="13"/>
  <c r="K34" i="13"/>
  <c r="L27" i="13"/>
  <c r="L34" i="13"/>
  <c r="L38" i="13"/>
  <c r="M38" i="13"/>
  <c r="M27" i="13"/>
  <c r="M34" i="13"/>
  <c r="N27" i="13"/>
  <c r="N38" i="13"/>
  <c r="N34" i="13"/>
  <c r="N37" i="13" s="1"/>
  <c r="P38" i="13"/>
  <c r="P27" i="13"/>
  <c r="P34" i="13"/>
  <c r="P37" i="13" s="1"/>
  <c r="P39" i="13" s="1"/>
  <c r="Q27" i="13"/>
  <c r="Q38" i="13"/>
  <c r="Q34" i="13"/>
  <c r="R38" i="13"/>
  <c r="R27" i="13"/>
  <c r="R34" i="13"/>
  <c r="S27" i="13"/>
  <c r="S38" i="13"/>
  <c r="S34" i="13"/>
  <c r="T38" i="13"/>
  <c r="T27" i="13"/>
  <c r="T34" i="13"/>
  <c r="U27" i="13"/>
  <c r="U38" i="13"/>
  <c r="U34" i="13"/>
  <c r="V38" i="13"/>
  <c r="V27" i="13"/>
  <c r="V34" i="13"/>
  <c r="W27" i="13"/>
  <c r="W38" i="13"/>
  <c r="W34" i="13"/>
  <c r="X27" i="13"/>
  <c r="X34" i="13"/>
  <c r="X38" i="13"/>
  <c r="Y27" i="13"/>
  <c r="Y38" i="13"/>
  <c r="Y34" i="13"/>
  <c r="Z27" i="13"/>
  <c r="Z34" i="13"/>
  <c r="Z38" i="13"/>
  <c r="AA27" i="13"/>
  <c r="AA38" i="13"/>
  <c r="AA34" i="13"/>
  <c r="AB27" i="13"/>
  <c r="AB34" i="13"/>
  <c r="AB38" i="13"/>
  <c r="AC27" i="13"/>
  <c r="AC38" i="13"/>
  <c r="AC34" i="13"/>
  <c r="B27" i="13"/>
  <c r="AD27" i="13" s="1"/>
  <c r="C27" i="13"/>
  <c r="D27" i="13"/>
  <c r="B34" i="13"/>
  <c r="B38" i="13"/>
  <c r="C34" i="13"/>
  <c r="D34" i="13"/>
  <c r="C38" i="13"/>
  <c r="D38" i="13"/>
  <c r="AD30" i="13"/>
  <c r="AG36" i="12"/>
  <c r="C34" i="12"/>
  <c r="C8" i="12"/>
  <c r="C27" i="12"/>
  <c r="D34" i="12"/>
  <c r="D8" i="12"/>
  <c r="D27" i="12"/>
  <c r="E34" i="12"/>
  <c r="E8" i="12"/>
  <c r="E27" i="12"/>
  <c r="F34" i="12"/>
  <c r="F8" i="12"/>
  <c r="F27" i="12"/>
  <c r="G8" i="12"/>
  <c r="G27" i="12"/>
  <c r="G34" i="12"/>
  <c r="H8" i="12"/>
  <c r="H27" i="12"/>
  <c r="H34" i="12"/>
  <c r="I8" i="12"/>
  <c r="I27" i="12"/>
  <c r="I34" i="12"/>
  <c r="J34" i="12"/>
  <c r="J8" i="12"/>
  <c r="J27" i="12"/>
  <c r="K34" i="12"/>
  <c r="K8" i="12"/>
  <c r="K27" i="12"/>
  <c r="L34" i="12"/>
  <c r="L8" i="12"/>
  <c r="L27" i="12"/>
  <c r="M34" i="12"/>
  <c r="M8" i="12"/>
  <c r="M27" i="12"/>
  <c r="N27" i="12"/>
  <c r="N8" i="12"/>
  <c r="N34" i="12"/>
  <c r="O8" i="12"/>
  <c r="O27" i="12"/>
  <c r="O34" i="12"/>
  <c r="P8" i="12"/>
  <c r="P27" i="12"/>
  <c r="P37" i="12" s="1"/>
  <c r="P39" i="12" s="1"/>
  <c r="P34" i="12"/>
  <c r="Q8" i="12"/>
  <c r="Q27" i="12"/>
  <c r="Q34" i="12"/>
  <c r="R27" i="12"/>
  <c r="R8" i="12"/>
  <c r="R34" i="12"/>
  <c r="S27" i="12"/>
  <c r="S8" i="12"/>
  <c r="S34" i="12"/>
  <c r="T27" i="12"/>
  <c r="T8" i="12"/>
  <c r="T37" i="12" s="1"/>
  <c r="T39" i="12" s="1"/>
  <c r="T34" i="12"/>
  <c r="U8" i="12"/>
  <c r="U27" i="12"/>
  <c r="U34" i="12"/>
  <c r="V8" i="12"/>
  <c r="V27" i="12"/>
  <c r="V37" i="12" s="1"/>
  <c r="V39" i="12" s="1"/>
  <c r="V34" i="12"/>
  <c r="W8" i="12"/>
  <c r="W27" i="12"/>
  <c r="W34" i="12"/>
  <c r="X8" i="12"/>
  <c r="X27" i="12"/>
  <c r="X37" i="12" s="1"/>
  <c r="X39" i="12" s="1"/>
  <c r="X34" i="12"/>
  <c r="Y8" i="12"/>
  <c r="Y27" i="12"/>
  <c r="Y34" i="12"/>
  <c r="Z8" i="12"/>
  <c r="Z27" i="12"/>
  <c r="Z34" i="12"/>
  <c r="AA8" i="12"/>
  <c r="AA27" i="12"/>
  <c r="AA34" i="12"/>
  <c r="AB27" i="12"/>
  <c r="AB8" i="12"/>
  <c r="AB37" i="12" s="1"/>
  <c r="AB39" i="12" s="1"/>
  <c r="AB34" i="12"/>
  <c r="AC8" i="12"/>
  <c r="AC27" i="12"/>
  <c r="AC34" i="12"/>
  <c r="AD8" i="12"/>
  <c r="AD27" i="12"/>
  <c r="AD37" i="12" s="1"/>
  <c r="AD39" i="12" s="1"/>
  <c r="AD34" i="12"/>
  <c r="AE8" i="12"/>
  <c r="AE34" i="12"/>
  <c r="AE27" i="12"/>
  <c r="AF8" i="12"/>
  <c r="AF34" i="12"/>
  <c r="AF27" i="12"/>
  <c r="B34" i="12"/>
  <c r="B8" i="12"/>
  <c r="B27" i="12"/>
  <c r="B8" i="24"/>
  <c r="E36" i="21"/>
  <c r="U36" i="21"/>
  <c r="X36" i="21"/>
  <c r="Q36" i="21"/>
  <c r="Q39" i="21" s="1"/>
  <c r="Q41" i="21" s="1"/>
  <c r="S36" i="21"/>
  <c r="AA36" i="21"/>
  <c r="L36" i="21"/>
  <c r="R36" i="21"/>
  <c r="AC36" i="21"/>
  <c r="C36" i="21"/>
  <c r="D36" i="21"/>
  <c r="AB36" i="21"/>
  <c r="I36" i="21"/>
  <c r="K36" i="21"/>
  <c r="P36" i="21"/>
  <c r="AD36" i="21"/>
  <c r="Z36" i="21"/>
  <c r="O36" i="21"/>
  <c r="J36" i="21"/>
  <c r="Y36" i="21"/>
  <c r="G36" i="21"/>
  <c r="N36" i="21"/>
  <c r="H36" i="21"/>
  <c r="AE36" i="21"/>
  <c r="V36" i="21"/>
  <c r="F36" i="21"/>
  <c r="T36" i="21"/>
  <c r="W36" i="21"/>
  <c r="B36" i="21"/>
  <c r="Y38" i="24"/>
  <c r="AC38" i="23"/>
  <c r="C38" i="24"/>
  <c r="C40" i="24" s="1"/>
  <c r="AD38" i="24"/>
  <c r="AE39" i="17"/>
  <c r="AE41" i="17" s="1"/>
  <c r="V37" i="13"/>
  <c r="AG15" i="15"/>
  <c r="AG8" i="24"/>
  <c r="S37" i="15"/>
  <c r="P39" i="17"/>
  <c r="P41" i="17" s="1"/>
  <c r="R37" i="13"/>
  <c r="J39" i="17"/>
  <c r="J41" i="17" s="1"/>
  <c r="Q37" i="13"/>
  <c r="Q39" i="13" s="1"/>
  <c r="T38" i="24"/>
  <c r="T40" i="24" s="1"/>
  <c r="K38" i="24"/>
  <c r="K40" i="24" s="1"/>
  <c r="O37" i="13"/>
  <c r="O39" i="13" s="1"/>
  <c r="E39" i="17"/>
  <c r="AD34" i="13"/>
  <c r="V38" i="23"/>
  <c r="V40" i="23" s="1"/>
  <c r="O38" i="24"/>
  <c r="O40" i="24" s="1"/>
  <c r="I37" i="15"/>
  <c r="T37" i="15"/>
  <c r="T39" i="15" s="1"/>
  <c r="H38" i="23"/>
  <c r="P38" i="24"/>
  <c r="P40" i="24" s="1"/>
  <c r="D37" i="13"/>
  <c r="X37" i="13"/>
  <c r="AB37" i="15"/>
  <c r="N39" i="17"/>
  <c r="K39" i="17"/>
  <c r="K41" i="17" s="1"/>
  <c r="AA38" i="24"/>
  <c r="AA40" i="24" s="1"/>
  <c r="K37" i="15"/>
  <c r="K39" i="15" s="1"/>
  <c r="AG27" i="15"/>
  <c r="AB39" i="17"/>
  <c r="AB41" i="17" s="1"/>
  <c r="N38" i="24"/>
  <c r="N40" i="24" s="1"/>
  <c r="AG15" i="22"/>
  <c r="B37" i="13"/>
  <c r="G37" i="15"/>
  <c r="G39" i="15" s="1"/>
  <c r="AF16" i="17"/>
  <c r="U39" i="17"/>
  <c r="H39" i="17"/>
  <c r="G38" i="24"/>
  <c r="G40" i="24" s="1"/>
  <c r="D38" i="24" l="1"/>
  <c r="D40" i="24" s="1"/>
  <c r="R38" i="23"/>
  <c r="R40" i="23" s="1"/>
  <c r="J38" i="24"/>
  <c r="J40" i="24" s="1"/>
  <c r="X38" i="24"/>
  <c r="X40" i="24" s="1"/>
  <c r="B38" i="24"/>
  <c r="B40" i="24" s="1"/>
  <c r="Y40" i="24"/>
  <c r="Z40" i="24"/>
  <c r="AD40" i="24"/>
  <c r="Q38" i="11"/>
  <c r="U38" i="11"/>
  <c r="AA38" i="11"/>
  <c r="AA40" i="11" s="1"/>
  <c r="R38" i="11"/>
  <c r="R40" i="11" s="1"/>
  <c r="AB38" i="11"/>
  <c r="O42" i="19"/>
  <c r="D42" i="19"/>
  <c r="T42" i="19"/>
  <c r="AD42" i="19"/>
  <c r="E42" i="19"/>
  <c r="L42" i="19"/>
  <c r="S42" i="19"/>
  <c r="H42" i="19"/>
  <c r="P42" i="19"/>
  <c r="V42" i="19"/>
  <c r="F42" i="19"/>
  <c r="AF42" i="19"/>
  <c r="AC42" i="19"/>
  <c r="X42" i="19"/>
  <c r="U42" i="19"/>
  <c r="Y42" i="19"/>
  <c r="R39" i="17"/>
  <c r="D39" i="17"/>
  <c r="W41" i="17"/>
  <c r="B37" i="15"/>
  <c r="B39" i="15" s="1"/>
  <c r="L39" i="15"/>
  <c r="E37" i="15"/>
  <c r="E39" i="15" s="1"/>
  <c r="AA37" i="13"/>
  <c r="S37" i="13"/>
  <c r="K37" i="13"/>
  <c r="K39" i="13" s="1"/>
  <c r="J37" i="13"/>
  <c r="J39" i="13" s="1"/>
  <c r="F37" i="13"/>
  <c r="Z37" i="13"/>
  <c r="Z39" i="13" s="1"/>
  <c r="AF37" i="12"/>
  <c r="AF39" i="12" s="1"/>
  <c r="W37" i="12"/>
  <c r="W39" i="12" s="1"/>
  <c r="S37" i="12"/>
  <c r="S39" i="12" s="1"/>
  <c r="M37" i="12"/>
  <c r="M39" i="12" s="1"/>
  <c r="E37" i="12"/>
  <c r="E39" i="12" s="1"/>
  <c r="AC37" i="12"/>
  <c r="AC39" i="12" s="1"/>
  <c r="U37" i="12"/>
  <c r="U39" i="12" s="1"/>
  <c r="S41" i="17"/>
  <c r="F39" i="17"/>
  <c r="F41" i="17" s="1"/>
  <c r="X39" i="17"/>
  <c r="X41" i="17" s="1"/>
  <c r="M39" i="17"/>
  <c r="M41" i="17" s="1"/>
  <c r="T39" i="17"/>
  <c r="T41" i="17" s="1"/>
  <c r="G39" i="17"/>
  <c r="G41" i="17" s="1"/>
  <c r="I39" i="15"/>
  <c r="AB39" i="15"/>
  <c r="R39" i="15"/>
  <c r="AF37" i="15"/>
  <c r="AF39" i="15" s="1"/>
  <c r="X39" i="13"/>
  <c r="W37" i="13"/>
  <c r="C37" i="13"/>
  <c r="T37" i="13"/>
  <c r="T39" i="13" s="1"/>
  <c r="R39" i="13"/>
  <c r="AG27" i="12"/>
  <c r="G37" i="12"/>
  <c r="G39" i="12" s="1"/>
  <c r="R37" i="12"/>
  <c r="R39" i="12" s="1"/>
  <c r="H41" i="17"/>
  <c r="U41" i="17"/>
  <c r="E41" i="17"/>
  <c r="L41" i="17"/>
  <c r="D41" i="17"/>
  <c r="AC41" i="17"/>
  <c r="Q41" i="17"/>
  <c r="Z41" i="17"/>
  <c r="E39" i="13"/>
  <c r="D39" i="13"/>
  <c r="V39" i="13"/>
  <c r="AB39" i="13"/>
  <c r="L39" i="13"/>
  <c r="H39" i="13"/>
  <c r="N39" i="13"/>
  <c r="AA39" i="13"/>
  <c r="B37" i="12"/>
  <c r="B39" i="12" s="1"/>
  <c r="I41" i="17"/>
  <c r="V41" i="17"/>
  <c r="N41" i="17"/>
  <c r="R41" i="17"/>
  <c r="AD41" i="17"/>
  <c r="H39" i="15"/>
  <c r="D39" i="15"/>
  <c r="W39" i="15"/>
  <c r="AA39" i="15"/>
  <c r="J39" i="15"/>
  <c r="F39" i="15"/>
  <c r="Y39" i="15"/>
  <c r="U39" i="15"/>
  <c r="Q39" i="15"/>
  <c r="N39" i="15"/>
  <c r="S39" i="15"/>
  <c r="W39" i="13"/>
  <c r="C39" i="13"/>
  <c r="G39" i="13"/>
  <c r="B39" i="13"/>
  <c r="F39" i="13"/>
  <c r="S39" i="13"/>
  <c r="AA37" i="12"/>
  <c r="AA39" i="12" s="1"/>
  <c r="N37" i="12"/>
  <c r="N39" i="12" s="1"/>
  <c r="L37" i="12"/>
  <c r="L39" i="12" s="1"/>
  <c r="K37" i="12"/>
  <c r="K39" i="12" s="1"/>
  <c r="H40" i="23"/>
  <c r="F38" i="23"/>
  <c r="F40" i="23" s="1"/>
  <c r="I39" i="21"/>
  <c r="I41" i="21" s="1"/>
  <c r="O38" i="11"/>
  <c r="O40" i="11" s="1"/>
  <c r="S38" i="11"/>
  <c r="AC38" i="11"/>
  <c r="AC40" i="11" s="1"/>
  <c r="V38" i="11"/>
  <c r="V40" i="11" s="1"/>
  <c r="P38" i="11"/>
  <c r="P40" i="11" s="1"/>
  <c r="T38" i="11"/>
  <c r="AD38" i="11"/>
  <c r="AD40" i="11" s="1"/>
  <c r="AG8" i="10"/>
  <c r="AA39" i="17"/>
  <c r="AA41" i="17" s="1"/>
  <c r="W38" i="11"/>
  <c r="W40" i="11" s="1"/>
  <c r="Z38" i="11"/>
  <c r="Z40" i="11" s="1"/>
  <c r="AF28" i="11"/>
  <c r="L38" i="11"/>
  <c r="L40" i="11" s="1"/>
  <c r="H38" i="11"/>
  <c r="D38" i="11"/>
  <c r="D40" i="11" s="1"/>
  <c r="AG38" i="24"/>
  <c r="K38" i="11"/>
  <c r="K40" i="11" s="1"/>
  <c r="G38" i="11"/>
  <c r="G40" i="11" s="1"/>
  <c r="C38" i="11"/>
  <c r="C40" i="11" s="1"/>
  <c r="B38" i="10"/>
  <c r="B40" i="10" s="1"/>
  <c r="N38" i="11"/>
  <c r="N40" i="11" s="1"/>
  <c r="J38" i="11"/>
  <c r="J40" i="11" s="1"/>
  <c r="F38" i="11"/>
  <c r="F40" i="11" s="1"/>
  <c r="B38" i="11"/>
  <c r="B40" i="11" s="1"/>
  <c r="J37" i="12"/>
  <c r="J39" i="12" s="1"/>
  <c r="H37" i="12"/>
  <c r="H39" i="12" s="1"/>
  <c r="F37" i="12"/>
  <c r="F39" i="12" s="1"/>
  <c r="D37" i="12"/>
  <c r="D39" i="12" s="1"/>
  <c r="AE38" i="11"/>
  <c r="AE40" i="11" s="1"/>
  <c r="M38" i="11"/>
  <c r="M40" i="11" s="1"/>
  <c r="I38" i="11"/>
  <c r="I40" i="11" s="1"/>
  <c r="E38" i="11"/>
  <c r="E40" i="11" s="1"/>
  <c r="F39" i="21"/>
  <c r="F41" i="21" s="1"/>
  <c r="B39" i="21"/>
  <c r="B41" i="21" s="1"/>
  <c r="U39" i="20"/>
  <c r="U41" i="20" s="1"/>
  <c r="W38" i="22"/>
  <c r="W40" i="22" s="1"/>
  <c r="B38" i="22"/>
  <c r="B40" i="22" s="1"/>
  <c r="AG8" i="22"/>
  <c r="AC38" i="10"/>
  <c r="AC40" i="10" s="1"/>
  <c r="V39" i="21"/>
  <c r="V41" i="21" s="1"/>
  <c r="Z39" i="21"/>
  <c r="Z41" i="21" s="1"/>
  <c r="AD39" i="21"/>
  <c r="AD41" i="21" s="1"/>
  <c r="I38" i="23"/>
  <c r="I40" i="23" s="1"/>
  <c r="Q38" i="23"/>
  <c r="Q40" i="23" s="1"/>
  <c r="U38" i="23"/>
  <c r="U40" i="23" s="1"/>
  <c r="Y38" i="23"/>
  <c r="Y40" i="23" s="1"/>
  <c r="AG35" i="19"/>
  <c r="S39" i="21"/>
  <c r="S41" i="21" s="1"/>
  <c r="AC37" i="13"/>
  <c r="AC39" i="13" s="1"/>
  <c r="Y37" i="13"/>
  <c r="Y39" i="13" s="1"/>
  <c r="U37" i="13"/>
  <c r="U39" i="13" s="1"/>
  <c r="M37" i="13"/>
  <c r="M39" i="13" s="1"/>
  <c r="I37" i="13"/>
  <c r="I39" i="13" s="1"/>
  <c r="AG15" i="12"/>
  <c r="N38" i="23"/>
  <c r="N40" i="23" s="1"/>
  <c r="H40" i="11"/>
  <c r="S40" i="11"/>
  <c r="X40" i="11"/>
  <c r="AG8" i="15"/>
  <c r="X37" i="15"/>
  <c r="X39" i="15" s="1"/>
  <c r="V37" i="15"/>
  <c r="V39" i="15" s="1"/>
  <c r="P37" i="15"/>
  <c r="P39" i="15" s="1"/>
  <c r="Z37" i="15"/>
  <c r="Z39" i="15" s="1"/>
  <c r="AD37" i="15"/>
  <c r="AD39" i="15" s="1"/>
  <c r="AF9" i="17"/>
  <c r="G38" i="23"/>
  <c r="G40" i="23" s="1"/>
  <c r="K38" i="23"/>
  <c r="K40" i="23" s="1"/>
  <c r="O38" i="23"/>
  <c r="O40" i="23" s="1"/>
  <c r="S38" i="23"/>
  <c r="W38" i="23"/>
  <c r="AA38" i="23"/>
  <c r="AE38" i="23"/>
  <c r="E39" i="21"/>
  <c r="E41" i="21" s="1"/>
  <c r="F38" i="10"/>
  <c r="F40" i="10" s="1"/>
  <c r="T40" i="11"/>
  <c r="AG40" i="24"/>
  <c r="AD15" i="13"/>
  <c r="L38" i="23"/>
  <c r="L40" i="23" s="1"/>
  <c r="T38" i="23"/>
  <c r="T40" i="23" s="1"/>
  <c r="X38" i="23"/>
  <c r="X40" i="23" s="1"/>
  <c r="O39" i="17"/>
  <c r="O41" i="17" s="1"/>
  <c r="C38" i="22"/>
  <c r="C40" i="22" s="1"/>
  <c r="AD8" i="13"/>
  <c r="AF15" i="23"/>
  <c r="S40" i="23"/>
  <c r="W40" i="23"/>
  <c r="AA40" i="23"/>
  <c r="AE40" i="23"/>
  <c r="AC40" i="23"/>
  <c r="Z40" i="23"/>
  <c r="AC38" i="22"/>
  <c r="AC40" i="22" s="1"/>
  <c r="F38" i="22"/>
  <c r="F40" i="22" s="1"/>
  <c r="H38" i="22"/>
  <c r="H40" i="22" s="1"/>
  <c r="P38" i="22"/>
  <c r="P40" i="22" s="1"/>
  <c r="T38" i="22"/>
  <c r="T40" i="22" s="1"/>
  <c r="V38" i="22"/>
  <c r="V40" i="22" s="1"/>
  <c r="AE38" i="22"/>
  <c r="AE40" i="22" s="1"/>
  <c r="L38" i="22"/>
  <c r="L40" i="22" s="1"/>
  <c r="R38" i="22"/>
  <c r="R40" i="22" s="1"/>
  <c r="AG35" i="22"/>
  <c r="AF38" i="22"/>
  <c r="AF40" i="22" s="1"/>
  <c r="AB38" i="22"/>
  <c r="AB40" i="22" s="1"/>
  <c r="G38" i="22"/>
  <c r="G40" i="22" s="1"/>
  <c r="I38" i="22"/>
  <c r="I40" i="22" s="1"/>
  <c r="O38" i="22"/>
  <c r="O40" i="22" s="1"/>
  <c r="N38" i="22"/>
  <c r="N40" i="22" s="1"/>
  <c r="AA38" i="22"/>
  <c r="AA40" i="22" s="1"/>
  <c r="J38" i="22"/>
  <c r="J40" i="22" s="1"/>
  <c r="X38" i="22"/>
  <c r="X40" i="22" s="1"/>
  <c r="Z38" i="22"/>
  <c r="Z40" i="22" s="1"/>
  <c r="AD38" i="22"/>
  <c r="AD40" i="22" s="1"/>
  <c r="E38" i="22"/>
  <c r="E40" i="22" s="1"/>
  <c r="K38" i="22"/>
  <c r="K40" i="22" s="1"/>
  <c r="M38" i="22"/>
  <c r="M40" i="22" s="1"/>
  <c r="Q38" i="22"/>
  <c r="Q40" i="22" s="1"/>
  <c r="S38" i="22"/>
  <c r="S40" i="22" s="1"/>
  <c r="U38" i="22"/>
  <c r="U40" i="22" s="1"/>
  <c r="Y38" i="22"/>
  <c r="Y40" i="22" s="1"/>
  <c r="AG28" i="22"/>
  <c r="D38" i="22"/>
  <c r="D40" i="22" s="1"/>
  <c r="AF8" i="11"/>
  <c r="Q40" i="11"/>
  <c r="Y40" i="11"/>
  <c r="AF35" i="11"/>
  <c r="U40" i="11"/>
  <c r="AB40" i="11"/>
  <c r="L38" i="10"/>
  <c r="L40" i="10" s="1"/>
  <c r="Y39" i="21"/>
  <c r="Y41" i="21" s="1"/>
  <c r="R39" i="21"/>
  <c r="R41" i="21" s="1"/>
  <c r="N39" i="21"/>
  <c r="N41" i="21" s="1"/>
  <c r="O39" i="21"/>
  <c r="O41" i="21" s="1"/>
  <c r="AA39" i="21"/>
  <c r="AA41" i="21" s="1"/>
  <c r="M39" i="20"/>
  <c r="M41" i="20" s="1"/>
  <c r="AG15" i="19"/>
  <c r="K39" i="21"/>
  <c r="K41" i="21" s="1"/>
  <c r="AB39" i="21"/>
  <c r="AB41" i="21" s="1"/>
  <c r="T39" i="21"/>
  <c r="T41" i="21" s="1"/>
  <c r="N39" i="20"/>
  <c r="N41" i="20" s="1"/>
  <c r="V39" i="20"/>
  <c r="V41" i="20" s="1"/>
  <c r="Z39" i="20"/>
  <c r="Z41" i="20" s="1"/>
  <c r="Q39" i="20"/>
  <c r="Q41" i="20" s="1"/>
  <c r="I39" i="20"/>
  <c r="I41" i="20" s="1"/>
  <c r="R39" i="20"/>
  <c r="R41" i="20" s="1"/>
  <c r="C38" i="23"/>
  <c r="C40" i="23" s="1"/>
  <c r="AG15" i="10"/>
  <c r="AA38" i="10"/>
  <c r="AA40" i="10" s="1"/>
  <c r="G38" i="10"/>
  <c r="G40" i="10" s="1"/>
  <c r="E38" i="10"/>
  <c r="E40" i="10" s="1"/>
  <c r="L39" i="21"/>
  <c r="L41" i="21" s="1"/>
  <c r="D39" i="21"/>
  <c r="D41" i="21" s="1"/>
  <c r="W39" i="20"/>
  <c r="W41" i="20" s="1"/>
  <c r="G39" i="20"/>
  <c r="G41" i="20" s="1"/>
  <c r="S39" i="20"/>
  <c r="S41" i="20" s="1"/>
  <c r="AE39" i="20"/>
  <c r="AE41" i="20" s="1"/>
  <c r="X39" i="20"/>
  <c r="X41" i="20" s="1"/>
  <c r="AD39" i="20"/>
  <c r="AD41" i="20" s="1"/>
  <c r="AA39" i="20"/>
  <c r="AA41" i="20" s="1"/>
  <c r="L39" i="20"/>
  <c r="L41" i="20" s="1"/>
  <c r="H39" i="20"/>
  <c r="H41" i="20" s="1"/>
  <c r="J39" i="20"/>
  <c r="J41" i="20" s="1"/>
  <c r="F39" i="20"/>
  <c r="F41" i="20" s="1"/>
  <c r="D39" i="20"/>
  <c r="D41" i="20" s="1"/>
  <c r="AF29" i="20"/>
  <c r="AG28" i="19"/>
  <c r="AE37" i="12"/>
  <c r="AE39" i="12" s="1"/>
  <c r="Z37" i="12"/>
  <c r="Z39" i="12" s="1"/>
  <c r="Y37" i="12"/>
  <c r="Y39" i="12" s="1"/>
  <c r="Q37" i="12"/>
  <c r="Q39" i="12" s="1"/>
  <c r="O37" i="12"/>
  <c r="O39" i="12" s="1"/>
  <c r="I37" i="12"/>
  <c r="I39" i="12" s="1"/>
  <c r="AG8" i="12"/>
  <c r="AG34" i="12"/>
  <c r="AG28" i="10"/>
  <c r="S38" i="10"/>
  <c r="S40" i="10" s="1"/>
  <c r="AE38" i="10"/>
  <c r="AE40" i="10" s="1"/>
  <c r="W38" i="10"/>
  <c r="W40" i="10" s="1"/>
  <c r="O38" i="10"/>
  <c r="O40" i="10" s="1"/>
  <c r="K38" i="10"/>
  <c r="K40" i="10" s="1"/>
  <c r="C38" i="10"/>
  <c r="C40" i="10" s="1"/>
  <c r="D38" i="10"/>
  <c r="D40" i="10" s="1"/>
  <c r="H38" i="10"/>
  <c r="H40" i="10" s="1"/>
  <c r="P38" i="10"/>
  <c r="P40" i="10" s="1"/>
  <c r="T38" i="10"/>
  <c r="T40" i="10" s="1"/>
  <c r="X38" i="10"/>
  <c r="X40" i="10" s="1"/>
  <c r="AB38" i="10"/>
  <c r="AB40" i="10" s="1"/>
  <c r="AF38" i="10"/>
  <c r="AF40" i="10" s="1"/>
  <c r="C39" i="21"/>
  <c r="W39" i="21"/>
  <c r="W41" i="21" s="1"/>
  <c r="X39" i="21"/>
  <c r="X41" i="21" s="1"/>
  <c r="P39" i="21"/>
  <c r="P41" i="21" s="1"/>
  <c r="AC39" i="21"/>
  <c r="AC41" i="21" s="1"/>
  <c r="U39" i="21"/>
  <c r="U41" i="21" s="1"/>
  <c r="G39" i="21"/>
  <c r="G41" i="21" s="1"/>
  <c r="H39" i="21"/>
  <c r="H41" i="21" s="1"/>
  <c r="J39" i="21"/>
  <c r="J41" i="21" s="1"/>
  <c r="AE39" i="21"/>
  <c r="AE41" i="21" s="1"/>
  <c r="AC39" i="20"/>
  <c r="AC41" i="20" s="1"/>
  <c r="E39" i="20"/>
  <c r="E41" i="20" s="1"/>
  <c r="P39" i="20"/>
  <c r="P41" i="20" s="1"/>
  <c r="Y39" i="20"/>
  <c r="Y41" i="20" s="1"/>
  <c r="B39" i="20"/>
  <c r="T39" i="20"/>
  <c r="T41" i="20" s="1"/>
  <c r="O39" i="20"/>
  <c r="O41" i="20" s="1"/>
  <c r="K39" i="20"/>
  <c r="K41" i="20" s="1"/>
  <c r="C39" i="20"/>
  <c r="C41" i="20" s="1"/>
  <c r="AF9" i="20"/>
  <c r="B39" i="17"/>
  <c r="C37" i="15"/>
  <c r="C39" i="15" s="1"/>
  <c r="C37" i="12"/>
  <c r="C39" i="12" s="1"/>
  <c r="AF36" i="20"/>
  <c r="AF41" i="17" l="1"/>
  <c r="AG39" i="15"/>
  <c r="AD39" i="13"/>
  <c r="AG39" i="12"/>
  <c r="AF40" i="23"/>
  <c r="AF40" i="11"/>
  <c r="AF38" i="23"/>
  <c r="AG40" i="22"/>
  <c r="AG38" i="10"/>
  <c r="C41" i="21"/>
  <c r="B41" i="20"/>
  <c r="AF41" i="20" s="1"/>
  <c r="AF39" i="20"/>
  <c r="AG40" i="10"/>
  <c r="M36" i="21" l="1"/>
  <c r="M39" i="21" l="1"/>
  <c r="AG39" i="21" s="1"/>
  <c r="M41" i="21" l="1"/>
  <c r="AG41" i="21" s="1"/>
  <c r="AG42" i="19" l="1"/>
  <c r="B42" i="19"/>
  <c r="B8" i="19"/>
  <c r="B8" i="19" a="1"/>
  <c r="AG8" i="1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<sst xmlns="http://schemas.openxmlformats.org/spreadsheetml/2006/main" count="522" uniqueCount="45">
  <si>
    <t>City of Wilmington</t>
  </si>
  <si>
    <t xml:space="preserve">    * Brandywine Filter Plt.</t>
  </si>
  <si>
    <t xml:space="preserve">   * Porter Filter Plant</t>
  </si>
  <si>
    <t>Artesian Water Co.</t>
  </si>
  <si>
    <t xml:space="preserve">    * Wells</t>
  </si>
  <si>
    <t xml:space="preserve">    * CWA (PA) Intercon.</t>
  </si>
  <si>
    <t xml:space="preserve">    * New Castle Intercon.</t>
  </si>
  <si>
    <t xml:space="preserve">    * Wilmington Intercon.</t>
  </si>
  <si>
    <t xml:space="preserve">    * White Clay Cr./Stanton</t>
  </si>
  <si>
    <t xml:space="preserve">        - Hoopes Release</t>
  </si>
  <si>
    <t xml:space="preserve">    * Artesian Intercon.</t>
  </si>
  <si>
    <t>City of Newark</t>
  </si>
  <si>
    <t xml:space="preserve">    * White Clay Cr. WTP</t>
  </si>
  <si>
    <t xml:space="preserve">    * United Intercon.</t>
  </si>
  <si>
    <t>New Castle Brd. of W &amp; L</t>
  </si>
  <si>
    <t>Subtotal</t>
  </si>
  <si>
    <t>- Del. Interconnections</t>
  </si>
  <si>
    <t xml:space="preserve">    * Christina River WTP                    </t>
  </si>
  <si>
    <t xml:space="preserve">    * Wells (North)</t>
  </si>
  <si>
    <t>Water Purveyor</t>
  </si>
  <si>
    <t xml:space="preserve"> </t>
  </si>
  <si>
    <t>Water Production in Northern New Castle County</t>
  </si>
  <si>
    <t xml:space="preserve">            .newport bridge</t>
  </si>
  <si>
    <t xml:space="preserve"> Raw Chlorides(Stanton Plt)</t>
  </si>
  <si>
    <t xml:space="preserve">            .churchman's</t>
  </si>
  <si>
    <t xml:space="preserve">            .tcs</t>
  </si>
  <si>
    <t>ASR</t>
  </si>
  <si>
    <t xml:space="preserve">    * Newark Reservoir</t>
  </si>
  <si>
    <t>Mean</t>
  </si>
  <si>
    <t>SUEZ Delaware</t>
  </si>
  <si>
    <t>New Castle MSC</t>
  </si>
  <si>
    <t>*Newark Reservoir</t>
  </si>
  <si>
    <t>Hoopes Reservoir Level (ft)</t>
  </si>
  <si>
    <t>Newark Reservoir Level (ft)</t>
  </si>
  <si>
    <t>Level (ft)</t>
  </si>
  <si>
    <t>Hoopes Res.</t>
  </si>
  <si>
    <t>ASR (MG)</t>
  </si>
  <si>
    <t>Newark Res.</t>
  </si>
  <si>
    <t>Storage</t>
  </si>
  <si>
    <t xml:space="preserve">End of Month </t>
  </si>
  <si>
    <t>Veolia Delaware</t>
  </si>
  <si>
    <t>6/19/2025, 11:59</t>
  </si>
  <si>
    <t>* AWC Interconnection</t>
  </si>
  <si>
    <t>9/30/2025, 11:58 PM</t>
  </si>
  <si>
    <t>Full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</si>
</sst>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0.0_)"/>
    <numFmt numFmtId="165" formatCode="0_)"/>
    <numFmt numFmtId="166" formatCode="0.0"/>
    <numFmt numFmtId="167" formatCode="[$-409]mmm\-yy;@"/>
    <numFmt numFmtId="168" formatCode="[$-409]d\-mmm;@"/>
  </numFmts>
  <fonts count="29" x14ac:knownFonts="1">
    <font>
      <sz val="12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name val="Arial"/>
      <family val="2"/>
    </font>
    <font>
      <sz val="16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8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u/>
      <sz val="12"/>
      <color theme="10"/>
      <name val="Arial"/>
    </font>
    <font>
      <u/>
      <sz val="12"/>
      <color theme="11"/>
      <name val="Arial"/>
    </font>
    <font>
      <b/>
      <sz val="18"/>
      <name val="Arial"/>
      <family val="2"/>
    </font>
    <font>
      <sz val="8"/>
      <name val="Arial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1">
    <border>
      <left/>
      <right/>
      <top/>
      <bottom/>
      <diagonal/>
    </border>
  </borders>
  <cellStyleXfs count="111">
    <xf numFmtId="0" fontId="0" fillId="0" borderId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1" fillId="0" borderId="0"/>
    <xf numFmtId="0" fontId="18" fillId="0" borderId="0"/>
    <xf numFmtId="0" fontId="22" fillId="0" borderId="0"/>
    <xf numFmtId="0" fontId="18" fillId="0" borderId="0"/>
    <xf numFmtId="0" fontId="23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>
      <alignment wrapText="1"/>
    </xf>
    <xf numFmtId="0" fontId="21" fillId="0" borderId="0"/>
    <xf numFmtId="0" fontId="6" fillId="0" borderId="0"/>
    <xf numFmtId="0" fontId="21" fillId="0" borderId="0"/>
    <xf numFmtId="9" fontId="2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1" fillId="0" borderId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 applyAlignment="0">
      <alignment vertical="top" wrapText="1"/>
      <protection locked="0"/>
    </xf>
    <xf numFmtId="0" fontId="28" fillId="0" borderId="0" applyAlignment="0">
      <alignment vertical="top" wrapText="1"/>
      <protection locked="0"/>
    </xf>
  </cellStyleXfs>
  <cellXfs count="71">
    <xf numFmtId="0" fontId="0" fillId="0" borderId="0" xfId="0"/>
    <xf numFmtId="17" fontId="16" fillId="0" borderId="0" xfId="0" applyNumberFormat="1" applyFont="1" applyAlignment="1">
      <alignment horizontal="left" vertical="center"/>
    </xf>
    <xf numFmtId="0" fontId="17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164" fontId="17" fillId="0" borderId="0" xfId="0" applyNumberFormat="1" applyFont="1" applyAlignment="1">
      <alignment horizontal="left"/>
    </xf>
    <xf numFmtId="0" fontId="16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/>
    <xf numFmtId="0" fontId="16" fillId="0" borderId="0" xfId="0" applyFont="1"/>
    <xf numFmtId="164" fontId="17" fillId="0" borderId="0" xfId="0" applyNumberFormat="1" applyFont="1" applyAlignment="1">
      <alignment horizontal="center"/>
    </xf>
    <xf numFmtId="164" fontId="17" fillId="0" borderId="0" xfId="0" applyNumberFormat="1" applyFont="1"/>
    <xf numFmtId="164" fontId="16" fillId="0" borderId="0" xfId="0" applyNumberFormat="1" applyFont="1" applyAlignment="1">
      <alignment horizontal="center"/>
    </xf>
    <xf numFmtId="0" fontId="20" fillId="0" borderId="0" xfId="0" applyFont="1"/>
    <xf numFmtId="166" fontId="20" fillId="0" borderId="0" xfId="0" applyNumberFormat="1" applyFont="1" applyAlignment="1">
      <alignment horizontal="center"/>
    </xf>
    <xf numFmtId="164" fontId="20" fillId="0" borderId="0" xfId="0" applyNumberFormat="1" applyFont="1"/>
    <xf numFmtId="0" fontId="20" fillId="0" borderId="0" xfId="0" applyFont="1" applyAlignment="1">
      <alignment horizontal="left"/>
    </xf>
    <xf numFmtId="166" fontId="16" fillId="0" borderId="0" xfId="0" applyNumberFormat="1" applyFont="1" applyAlignment="1">
      <alignment horizontal="center"/>
    </xf>
    <xf numFmtId="166" fontId="17" fillId="0" borderId="0" xfId="0" applyNumberFormat="1" applyFont="1" applyAlignment="1">
      <alignment horizontal="center"/>
    </xf>
    <xf numFmtId="166" fontId="17" fillId="0" borderId="0" xfId="0" applyNumberFormat="1" applyFont="1" applyAlignment="1">
      <alignment horizontal="right"/>
    </xf>
    <xf numFmtId="166" fontId="17" fillId="0" borderId="0" xfId="0" applyNumberFormat="1" applyFont="1"/>
    <xf numFmtId="165" fontId="17" fillId="0" borderId="0" xfId="0" applyNumberFormat="1" applyFont="1" applyAlignment="1">
      <alignment horizontal="center"/>
    </xf>
    <xf numFmtId="164" fontId="20" fillId="0" borderId="0" xfId="0" applyNumberFormat="1" applyFont="1" applyAlignment="1">
      <alignment horizontal="center"/>
    </xf>
    <xf numFmtId="166" fontId="17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165" fontId="16" fillId="0" borderId="0" xfId="0" applyNumberFormat="1" applyFont="1" applyAlignment="1">
      <alignment horizontal="center"/>
    </xf>
    <xf numFmtId="166" fontId="16" fillId="0" borderId="0" xfId="0" applyNumberFormat="1" applyFont="1"/>
    <xf numFmtId="164" fontId="27" fillId="0" borderId="0" xfId="0" applyNumberFormat="1" applyFont="1" applyAlignment="1">
      <alignment horizontal="left"/>
    </xf>
    <xf numFmtId="0" fontId="27" fillId="0" borderId="0" xfId="0" applyFont="1" applyAlignment="1">
      <alignment horizontal="center"/>
    </xf>
    <xf numFmtId="164" fontId="16" fillId="0" borderId="0" xfId="0" applyNumberFormat="1" applyFont="1" applyAlignment="1">
      <alignment horizontal="left"/>
    </xf>
    <xf numFmtId="166" fontId="16" fillId="0" borderId="0" xfId="0" applyNumberFormat="1" applyFont="1" applyAlignment="1">
      <alignment vertical="center"/>
    </xf>
    <xf numFmtId="166" fontId="17" fillId="0" borderId="0" xfId="0" applyNumberFormat="1" applyFont="1" applyAlignment="1" applyProtection="1">
      <alignment horizontal="center"/>
      <protection locked="0"/>
    </xf>
    <xf numFmtId="166" fontId="17" fillId="0" borderId="0" xfId="0" applyNumberFormat="1" applyFont="1" applyProtection="1">
      <protection locked="0"/>
    </xf>
    <xf numFmtId="166" fontId="24" fillId="0" borderId="0" xfId="0" applyNumberFormat="1" applyFont="1" applyAlignment="1">
      <alignment horizontal="center"/>
    </xf>
    <xf numFmtId="166" fontId="16" fillId="0" borderId="0" xfId="0" applyNumberFormat="1" applyFont="1" applyAlignment="1">
      <alignment horizontal="center" vertical="center"/>
    </xf>
    <xf numFmtId="166" fontId="17" fillId="0" borderId="0" xfId="1" applyNumberFormat="1" applyFont="1" applyBorder="1" applyAlignment="1">
      <alignment horizontal="center"/>
    </xf>
    <xf numFmtId="166" fontId="17" fillId="0" borderId="0" xfId="0" applyNumberFormat="1" applyFont="1" applyAlignment="1" applyProtection="1">
      <alignment horizontal="center" vertical="top"/>
      <protection locked="0"/>
    </xf>
    <xf numFmtId="17" fontId="16" fillId="0" borderId="0" xfId="0" applyNumberFormat="1" applyFont="1" applyAlignment="1">
      <alignment horizontal="center" vertical="center"/>
    </xf>
    <xf numFmtId="1" fontId="24" fillId="0" borderId="0" xfId="0" applyNumberFormat="1" applyFont="1" applyAlignment="1">
      <alignment horizontal="center"/>
    </xf>
    <xf numFmtId="1" fontId="16" fillId="0" borderId="0" xfId="0" applyNumberFormat="1" applyFont="1"/>
    <xf numFmtId="167" fontId="16" fillId="0" borderId="0" xfId="0" applyNumberFormat="1" applyFont="1" applyAlignment="1">
      <alignment horizontal="center" vertical="center"/>
    </xf>
    <xf numFmtId="1" fontId="16" fillId="0" borderId="0" xfId="0" applyNumberFormat="1" applyFont="1" applyAlignment="1">
      <alignment horizontal="center"/>
    </xf>
    <xf numFmtId="166" fontId="17" fillId="0" borderId="0" xfId="110" applyNumberFormat="1" applyFont="1" applyAlignment="1">
      <alignment horizontal="center" vertical="top"/>
      <protection locked="0"/>
    </xf>
    <xf numFmtId="166" fontId="16" fillId="0" borderId="0" xfId="0" applyNumberFormat="1" applyFont="1" applyAlignment="1">
      <alignment horizontal="left" vertical="center"/>
    </xf>
    <xf numFmtId="166" fontId="17" fillId="0" borderId="0" xfId="0" applyNumberFormat="1" applyFont="1" applyAlignment="1">
      <alignment horizontal="left"/>
    </xf>
    <xf numFmtId="166" fontId="16" fillId="0" borderId="0" xfId="0" applyNumberFormat="1" applyFont="1" applyAlignment="1">
      <alignment horizontal="left"/>
    </xf>
    <xf numFmtId="166" fontId="17" fillId="0" borderId="0" xfId="0" applyNumberFormat="1" applyFont="1" applyAlignment="1" applyProtection="1">
      <alignment horizontal="center" vertical="center"/>
      <protection locked="0"/>
    </xf>
    <xf numFmtId="168" fontId="16" fillId="0" borderId="0" xfId="0" applyNumberFormat="1" applyFont="1" applyAlignment="1">
      <alignment horizontal="center" vertical="center"/>
    </xf>
    <xf numFmtId="166" fontId="17" fillId="2" borderId="0" xfId="0" applyNumberFormat="1" applyFont="1" applyFill="1" applyAlignment="1">
      <alignment horizontal="center"/>
    </xf>
    <xf numFmtId="0" fontId="17" fillId="2" borderId="0" xfId="0" applyFont="1" applyFill="1"/>
    <xf numFmtId="166" fontId="17" fillId="0" borderId="0" xfId="0" applyNumberFormat="1" applyFont="1" applyAlignment="1">
      <alignment vertical="center"/>
    </xf>
    <xf numFmtId="166" fontId="17" fillId="0" borderId="0" xfId="0" applyNumberFormat="1" applyFont="1" applyAlignment="1" applyProtection="1">
      <alignment vertical="top"/>
      <protection locked="0"/>
    </xf>
    <xf numFmtId="166" fontId="24" fillId="0" borderId="0" xfId="0" applyNumberFormat="1" applyFont="1"/>
    <xf numFmtId="166" fontId="24" fillId="0" borderId="0" xfId="0" applyNumberFormat="1" applyFont="1" applyAlignment="1">
      <alignment vertical="center"/>
    </xf>
    <xf numFmtId="166" fontId="24" fillId="0" borderId="0" xfId="0" applyNumberFormat="1" applyFont="1" applyAlignment="1">
      <alignment horizontal="center" wrapText="1"/>
    </xf>
    <xf numFmtId="166" fontId="17" fillId="0" borderId="0" xfId="5" applyNumberFormat="1" applyFont="1"/>
    <xf numFmtId="166" fontId="17" fillId="0" borderId="0" xfId="8" applyNumberFormat="1" applyFont="1" applyAlignment="1">
      <alignment horizontal="center" vertical="center"/>
    </xf>
    <xf numFmtId="0" fontId="17" fillId="0" borderId="0" xfId="0" applyFont="1" applyAlignment="1">
      <alignment horizontal="right"/>
    </xf>
    <xf numFmtId="164" fontId="17" fillId="0" borderId="0" xfId="0" applyNumberFormat="1" applyFont="1" applyAlignment="1">
      <alignment horizontal="right"/>
    </xf>
    <xf numFmtId="166" fontId="16" fillId="0" borderId="0" xfId="0" applyNumberFormat="1" applyFont="1" applyAlignment="1">
      <alignment horizontal="right"/>
    </xf>
    <xf numFmtId="166" fontId="24" fillId="0" borderId="0" xfId="0" applyNumberFormat="1" applyFont="1" applyAlignment="1">
      <alignment horizontal="right"/>
    </xf>
    <xf numFmtId="1" fontId="24" fillId="0" borderId="0" xfId="0" applyNumberFormat="1" applyFont="1" applyAlignment="1">
      <alignment horizontal="right"/>
    </xf>
    <xf numFmtId="164" fontId="16" fillId="0" borderId="0" xfId="0" applyNumberFormat="1" applyFont="1" applyAlignment="1">
      <alignment horizontal="right"/>
    </xf>
    <xf numFmtId="0" fontId="16" fillId="0" borderId="0" xfId="0" applyFont="1" applyAlignment="1">
      <alignment horizontal="right"/>
    </xf>
    <xf numFmtId="166" fontId="17" fillId="0" borderId="0" xfId="9" applyNumberFormat="1" applyFont="1" applyAlignment="1">
      <alignment horizontal="center"/>
    </xf>
    <xf numFmtId="166" fontId="17" fillId="3" borderId="0" xfId="0" applyNumberFormat="1" applyFont="1" applyFill="1"/>
    <xf numFmtId="166" fontId="17" fillId="3" borderId="0" xfId="0" applyNumberFormat="1" applyFont="1" applyFill="1" applyProtection="1">
      <protection locked="0"/>
    </xf>
    <xf numFmtId="1" fontId="24" fillId="0" borderId="0" xfId="0" applyNumberFormat="1" applyFont="1"/>
    <xf numFmtId="1" fontId="24" fillId="0" borderId="0" xfId="0" applyNumberFormat="1" applyFont="1" applyAlignment="1">
      <alignment vertical="center"/>
    </xf>
    <xf numFmtId="1" fontId="24" fillId="0" borderId="0" xfId="0" applyNumberFormat="1" applyFont="1" applyAlignment="1">
      <alignment horizontal="center" wrapText="1"/>
    </xf>
    <xf numFmtId="1" fontId="16" fillId="0" borderId="0" xfId="0" applyNumberFormat="1" applyFont="1" applyAlignment="1">
      <alignment horizontal="right"/>
    </xf>
    <xf numFmtId="166" fontId="17" fillId="0" borderId="0" xfId="8" applyNumberFormat="1" applyFont="1" applyAlignment="1">
      <alignment horizontal="right" vertical="center"/>
    </xf>
  </cellXfs>
  <cellStyles count="111">
    <cellStyle name="Comma 2" xfId="1" xr:uid="{00000000-0005-0000-0000-000001000000}"/>
    <cellStyle name="Comma 2 2" xfId="2" xr:uid="{00000000-0005-0000-0000-000002000000}"/>
    <cellStyle name="Comma 2 2 2" xfId="3" xr:uid="{00000000-0005-0000-0000-000003000000}"/>
    <cellStyle name="Followed Hyperlink" xfId="61" builtinId="9" hidden="1"/>
    <cellStyle name="Hyperlink" xfId="60" builtinId="8" hidden="1"/>
    <cellStyle name="Normal" xfId="0" builtinId="0"/>
    <cellStyle name="Normal 2" xfId="4" xr:uid="{00000000-0005-0000-0000-000007000000}"/>
    <cellStyle name="Normal 2 2" xfId="26" xr:uid="{00000000-0005-0000-0000-000008000000}"/>
    <cellStyle name="Normal 3" xfId="5" xr:uid="{00000000-0005-0000-0000-000009000000}"/>
    <cellStyle name="Normal 3 2" xfId="6" xr:uid="{00000000-0005-0000-0000-00000A000000}"/>
    <cellStyle name="Normal 3 2 2" xfId="7" xr:uid="{00000000-0005-0000-0000-00000B000000}"/>
    <cellStyle name="Normal 3 3" xfId="27" xr:uid="{00000000-0005-0000-0000-00000C000000}"/>
    <cellStyle name="Normal 4" xfId="8" xr:uid="{00000000-0005-0000-0000-00000D000000}"/>
    <cellStyle name="Normal 4 10" xfId="17" xr:uid="{00000000-0005-0000-0000-00000E000000}"/>
    <cellStyle name="Normal 4 10 2" xfId="71" xr:uid="{2666FF2E-3219-490C-BB4E-010A3CA8763F}"/>
    <cellStyle name="Normal 4 11" xfId="28" xr:uid="{00000000-0005-0000-0000-00000F000000}"/>
    <cellStyle name="Normal 4 11 2" xfId="80" xr:uid="{E01F8004-345E-4F88-8353-D71F0D50EACD}"/>
    <cellStyle name="Normal 4 12" xfId="31" xr:uid="{00000000-0005-0000-0000-000010000000}"/>
    <cellStyle name="Normal 4 12 2" xfId="81" xr:uid="{8C73460D-345B-4D30-B584-09F1AF050BE8}"/>
    <cellStyle name="Normal 4 13" xfId="40" xr:uid="{00000000-0005-0000-0000-000011000000}"/>
    <cellStyle name="Normal 4 13 2" xfId="90" xr:uid="{402E3F3D-E882-42D2-8DC0-A2D792861BA1}"/>
    <cellStyle name="Normal 4 14" xfId="49" xr:uid="{00000000-0005-0000-0000-000012000000}"/>
    <cellStyle name="Normal 4 14 2" xfId="99" xr:uid="{348A4C24-5838-4F47-9A22-493EB9793B86}"/>
    <cellStyle name="Normal 4 15" xfId="58" xr:uid="{00000000-0005-0000-0000-000013000000}"/>
    <cellStyle name="Normal 4 15 2" xfId="108" xr:uid="{8DC1F418-25AF-44D5-9E46-4B3BA49230DD}"/>
    <cellStyle name="Normal 4 16" xfId="62" xr:uid="{83A4F0C6-A84C-4E70-AF84-66D4D3C13213}"/>
    <cellStyle name="Normal 4 2" xfId="9" xr:uid="{00000000-0005-0000-0000-000014000000}"/>
    <cellStyle name="Normal 4 2 2" xfId="18" xr:uid="{00000000-0005-0000-0000-000015000000}"/>
    <cellStyle name="Normal 4 2 2 2" xfId="72" xr:uid="{E9FB6860-E2C7-4FA3-A659-A92505EC72D5}"/>
    <cellStyle name="Normal 4 2 3" xfId="29" xr:uid="{00000000-0005-0000-0000-000016000000}"/>
    <cellStyle name="Normal 4 2 4" xfId="32" xr:uid="{00000000-0005-0000-0000-000017000000}"/>
    <cellStyle name="Normal 4 2 4 2" xfId="82" xr:uid="{0AAAA919-8FAF-4583-80FB-DE5C0D2A8F4D}"/>
    <cellStyle name="Normal 4 2 5" xfId="41" xr:uid="{00000000-0005-0000-0000-000018000000}"/>
    <cellStyle name="Normal 4 2 5 2" xfId="91" xr:uid="{E063491E-95DE-426B-97D8-9F124EDF7ED6}"/>
    <cellStyle name="Normal 4 2 6" xfId="50" xr:uid="{00000000-0005-0000-0000-000019000000}"/>
    <cellStyle name="Normal 4 2 6 2" xfId="100" xr:uid="{463044A0-F828-49AF-9093-C8B55BA71D37}"/>
    <cellStyle name="Normal 4 2 7" xfId="63" xr:uid="{A22310FA-FFAC-414E-AEA2-1D46B23D3D8D}"/>
    <cellStyle name="Normal 4 3" xfId="10" xr:uid="{00000000-0005-0000-0000-00001A000000}"/>
    <cellStyle name="Normal 4 3 2" xfId="19" xr:uid="{00000000-0005-0000-0000-00001B000000}"/>
    <cellStyle name="Normal 4 3 2 2" xfId="73" xr:uid="{D36131ED-13B9-4157-9449-B6ECCA5490B1}"/>
    <cellStyle name="Normal 4 3 3" xfId="33" xr:uid="{00000000-0005-0000-0000-00001C000000}"/>
    <cellStyle name="Normal 4 3 3 2" xfId="83" xr:uid="{634B9BAB-8508-442E-A59A-0BD432195C60}"/>
    <cellStyle name="Normal 4 3 4" xfId="42" xr:uid="{00000000-0005-0000-0000-00001D000000}"/>
    <cellStyle name="Normal 4 3 4 2" xfId="92" xr:uid="{5A51FE7A-27F6-48F0-8C36-F642EE3841F5}"/>
    <cellStyle name="Normal 4 3 5" xfId="51" xr:uid="{00000000-0005-0000-0000-00001E000000}"/>
    <cellStyle name="Normal 4 3 5 2" xfId="101" xr:uid="{4050191E-3C86-41C5-8BD0-14A42ACFE3B0}"/>
    <cellStyle name="Normal 4 3 6" xfId="64" xr:uid="{1CFDE88A-1CA9-4453-B4F1-BCEB0977C2DF}"/>
    <cellStyle name="Normal 4 4" xfId="11" xr:uid="{00000000-0005-0000-0000-00001F000000}"/>
    <cellStyle name="Normal 4 4 2" xfId="20" xr:uid="{00000000-0005-0000-0000-000020000000}"/>
    <cellStyle name="Normal 4 4 2 2" xfId="74" xr:uid="{8B856C7E-39D7-4B6B-8EF1-51F80E4AC113}"/>
    <cellStyle name="Normal 4 4 3" xfId="34" xr:uid="{00000000-0005-0000-0000-000021000000}"/>
    <cellStyle name="Normal 4 4 3 2" xfId="84" xr:uid="{80468189-D732-46B5-B2D0-214DC4E3B959}"/>
    <cellStyle name="Normal 4 4 4" xfId="43" xr:uid="{00000000-0005-0000-0000-000022000000}"/>
    <cellStyle name="Normal 4 4 4 2" xfId="93" xr:uid="{CA05ECEE-4D93-40C7-83BB-E42B4876A7BA}"/>
    <cellStyle name="Normal 4 4 5" xfId="52" xr:uid="{00000000-0005-0000-0000-000023000000}"/>
    <cellStyle name="Normal 4 4 5 2" xfId="102" xr:uid="{3622183C-6473-485C-86EF-80BB94BFC055}"/>
    <cellStyle name="Normal 4 4 6" xfId="65" xr:uid="{4BE987BE-6462-43E8-A7CE-2D7F1E53CBAC}"/>
    <cellStyle name="Normal 4 5" xfId="12" xr:uid="{00000000-0005-0000-0000-000024000000}"/>
    <cellStyle name="Normal 4 5 2" xfId="21" xr:uid="{00000000-0005-0000-0000-000025000000}"/>
    <cellStyle name="Normal 4 5 2 2" xfId="75" xr:uid="{AD464EC0-0603-4CA1-B8E3-F36A36C037EF}"/>
    <cellStyle name="Normal 4 5 3" xfId="35" xr:uid="{00000000-0005-0000-0000-000026000000}"/>
    <cellStyle name="Normal 4 5 3 2" xfId="85" xr:uid="{99743D50-B77B-48D3-AEF8-004B5004D456}"/>
    <cellStyle name="Normal 4 5 4" xfId="44" xr:uid="{00000000-0005-0000-0000-000027000000}"/>
    <cellStyle name="Normal 4 5 4 2" xfId="94" xr:uid="{68F35CFF-3CD4-4965-9B53-BE0442295337}"/>
    <cellStyle name="Normal 4 5 5" xfId="53" xr:uid="{00000000-0005-0000-0000-000028000000}"/>
    <cellStyle name="Normal 4 5 5 2" xfId="103" xr:uid="{2B995699-0160-4F83-8A41-34B5FA746A10}"/>
    <cellStyle name="Normal 4 5 6" xfId="66" xr:uid="{6A75F5A5-6E48-4AAC-9F76-C79016FF3DC5}"/>
    <cellStyle name="Normal 4 6" xfId="13" xr:uid="{00000000-0005-0000-0000-000029000000}"/>
    <cellStyle name="Normal 4 6 2" xfId="22" xr:uid="{00000000-0005-0000-0000-00002A000000}"/>
    <cellStyle name="Normal 4 6 2 2" xfId="76" xr:uid="{F31D615F-F542-49C4-80A4-66F9311579AA}"/>
    <cellStyle name="Normal 4 6 3" xfId="36" xr:uid="{00000000-0005-0000-0000-00002B000000}"/>
    <cellStyle name="Normal 4 6 3 2" xfId="86" xr:uid="{F976BFD0-029A-4282-A7C6-44263A537B58}"/>
    <cellStyle name="Normal 4 6 4" xfId="45" xr:uid="{00000000-0005-0000-0000-00002C000000}"/>
    <cellStyle name="Normal 4 6 4 2" xfId="95" xr:uid="{9F0F1751-9B78-489D-954A-0715D0BE77AB}"/>
    <cellStyle name="Normal 4 6 5" xfId="54" xr:uid="{00000000-0005-0000-0000-00002D000000}"/>
    <cellStyle name="Normal 4 6 5 2" xfId="104" xr:uid="{D19FB620-4A3C-4784-8B01-BC9F01E65E0A}"/>
    <cellStyle name="Normal 4 6 6" xfId="67" xr:uid="{B15B9352-9E8A-4C56-9B65-0EB7C0362F29}"/>
    <cellStyle name="Normal 4 7" xfId="14" xr:uid="{00000000-0005-0000-0000-00002E000000}"/>
    <cellStyle name="Normal 4 7 2" xfId="23" xr:uid="{00000000-0005-0000-0000-00002F000000}"/>
    <cellStyle name="Normal 4 7 2 2" xfId="77" xr:uid="{3A27C34E-3CC1-4602-8D4E-20165BB5934B}"/>
    <cellStyle name="Normal 4 7 3" xfId="37" xr:uid="{00000000-0005-0000-0000-000030000000}"/>
    <cellStyle name="Normal 4 7 3 2" xfId="87" xr:uid="{6D141072-C15B-44B7-93CC-1ABE6F80D926}"/>
    <cellStyle name="Normal 4 7 4" xfId="46" xr:uid="{00000000-0005-0000-0000-000031000000}"/>
    <cellStyle name="Normal 4 7 4 2" xfId="96" xr:uid="{F8B586E5-DE6F-4546-BDC0-C259A1F9E382}"/>
    <cellStyle name="Normal 4 7 5" xfId="55" xr:uid="{00000000-0005-0000-0000-000032000000}"/>
    <cellStyle name="Normal 4 7 5 2" xfId="105" xr:uid="{40C0CA98-BCBF-4032-8725-8DDFEC86435F}"/>
    <cellStyle name="Normal 4 7 6" xfId="68" xr:uid="{47735704-1135-42C3-9921-16B0F4237895}"/>
    <cellStyle name="Normal 4 8" xfId="15" xr:uid="{00000000-0005-0000-0000-000033000000}"/>
    <cellStyle name="Normal 4 8 2" xfId="24" xr:uid="{00000000-0005-0000-0000-000034000000}"/>
    <cellStyle name="Normal 4 8 2 2" xfId="78" xr:uid="{D8461EBD-3934-4985-A189-F84278196286}"/>
    <cellStyle name="Normal 4 8 3" xfId="38" xr:uid="{00000000-0005-0000-0000-000035000000}"/>
    <cellStyle name="Normal 4 8 3 2" xfId="88" xr:uid="{722E5359-72BF-44A0-A2EA-D5FE805D6E5E}"/>
    <cellStyle name="Normal 4 8 4" xfId="47" xr:uid="{00000000-0005-0000-0000-000036000000}"/>
    <cellStyle name="Normal 4 8 4 2" xfId="97" xr:uid="{C525C0D7-906B-445C-BBE4-016024E3ABAE}"/>
    <cellStyle name="Normal 4 8 5" xfId="56" xr:uid="{00000000-0005-0000-0000-000037000000}"/>
    <cellStyle name="Normal 4 8 5 2" xfId="106" xr:uid="{DA40CD4D-B46C-430E-BE14-B3CCF9599DA0}"/>
    <cellStyle name="Normal 4 8 6" xfId="69" xr:uid="{4EE25B83-62CB-4806-B697-FC3A075068C2}"/>
    <cellStyle name="Normal 4 9" xfId="16" xr:uid="{00000000-0005-0000-0000-000038000000}"/>
    <cellStyle name="Normal 4 9 2" xfId="25" xr:uid="{00000000-0005-0000-0000-000039000000}"/>
    <cellStyle name="Normal 4 9 2 2" xfId="79" xr:uid="{F247FD5D-C08C-4B6C-B5FB-38B2A1241C48}"/>
    <cellStyle name="Normal 4 9 3" xfId="39" xr:uid="{00000000-0005-0000-0000-00003A000000}"/>
    <cellStyle name="Normal 4 9 3 2" xfId="89" xr:uid="{96FA044F-A701-46A9-AD69-6F65F80E87E1}"/>
    <cellStyle name="Normal 4 9 4" xfId="48" xr:uid="{00000000-0005-0000-0000-00003B000000}"/>
    <cellStyle name="Normal 4 9 4 2" xfId="98" xr:uid="{A30683CF-96F6-4E3E-88AB-51B2A2E8014D}"/>
    <cellStyle name="Normal 4 9 5" xfId="57" xr:uid="{00000000-0005-0000-0000-00003C000000}"/>
    <cellStyle name="Normal 4 9 5 2" xfId="107" xr:uid="{DAB162FC-C97F-4309-9AF5-C71001D0D726}"/>
    <cellStyle name="Normal 4 9 6" xfId="70" xr:uid="{17FC6DE5-32E7-4A57-9CA5-E6E64390C6A7}"/>
    <cellStyle name="Normal 7" xfId="59" xr:uid="{00000000-0005-0000-0000-00003D000000}"/>
    <cellStyle name="Normal 8" xfId="109" xr:uid="{9D00A722-1416-4CCB-8436-CBB4A6455BD4}"/>
    <cellStyle name="Normal 9" xfId="110" xr:uid="{46FF15DC-17B2-40ED-BB30-FBE9A1B1A28B}"/>
    <cellStyle name="Percent 2" xfId="30" xr:uid="{00000000-0005-0000-0000-00003F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44"/>
  <sheetViews>
    <sheetView zoomScale="55" zoomScaleNormal="55" zoomScalePageLayoutView="55" workbookViewId="0">
      <pane xSplit="1" ySplit="4" topLeftCell="F5" activePane="bottomRight" state="frozen"/>
      <selection pane="topRight" activeCell="B1" sqref="B1"/>
      <selection pane="bottomLeft" activeCell="A12" sqref="A12"/>
      <selection pane="bottomRight" activeCell="B39" sqref="B39:AF39"/>
    </sheetView>
  </sheetViews>
  <sheetFormatPr defaultColWidth="11.53515625" defaultRowHeight="20" x14ac:dyDescent="0.4"/>
  <cols>
    <col min="1" max="1" width="33.07421875" style="7" customWidth="1"/>
    <col min="2" max="2" width="13.765625" style="7" customWidth="1"/>
    <col min="3" max="33" width="8.23046875" style="7" customWidth="1"/>
    <col min="34" max="34" width="17.23046875" style="7" customWidth="1"/>
    <col min="35" max="16384" width="11.53515625" style="7"/>
  </cols>
  <sheetData>
    <row r="1" spans="1:34" ht="20.25" customHeight="1" x14ac:dyDescent="0.4">
      <c r="A1" s="1" t="s">
        <v>21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</row>
    <row r="2" spans="1:34" ht="20.25" customHeight="1" x14ac:dyDescent="0.4">
      <c r="A2" s="36">
        <v>45658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</row>
    <row r="3" spans="1:34" ht="20.25" customHeight="1" x14ac:dyDescent="0.4">
      <c r="A3" s="3" t="s">
        <v>19</v>
      </c>
      <c r="Z3" s="4"/>
      <c r="AA3" s="3"/>
      <c r="AB3" s="4"/>
      <c r="AC3" s="4"/>
      <c r="AD3" s="4"/>
      <c r="AE3" s="4"/>
      <c r="AF3" s="4"/>
      <c r="AG3" s="4"/>
      <c r="AH3" s="5" t="s">
        <v>39</v>
      </c>
    </row>
    <row r="4" spans="1:34" ht="20.25" customHeight="1" x14ac:dyDescent="0.4">
      <c r="B4" s="17">
        <v>1</v>
      </c>
      <c r="C4" s="17">
        <v>2</v>
      </c>
      <c r="D4" s="17">
        <v>3</v>
      </c>
      <c r="E4" s="17">
        <v>4</v>
      </c>
      <c r="F4" s="17">
        <v>5</v>
      </c>
      <c r="G4" s="17">
        <v>6</v>
      </c>
      <c r="H4" s="17">
        <v>7</v>
      </c>
      <c r="I4" s="17">
        <v>8</v>
      </c>
      <c r="J4" s="17">
        <v>9</v>
      </c>
      <c r="K4" s="17">
        <v>10</v>
      </c>
      <c r="L4" s="17">
        <v>11</v>
      </c>
      <c r="M4" s="17">
        <v>12</v>
      </c>
      <c r="N4" s="17">
        <v>13</v>
      </c>
      <c r="O4" s="17">
        <v>14</v>
      </c>
      <c r="P4" s="17">
        <v>15</v>
      </c>
      <c r="Q4" s="17">
        <v>16</v>
      </c>
      <c r="R4" s="17">
        <v>17</v>
      </c>
      <c r="S4" s="17">
        <v>18</v>
      </c>
      <c r="T4" s="17">
        <v>19</v>
      </c>
      <c r="U4" s="17">
        <v>20</v>
      </c>
      <c r="V4" s="17">
        <v>21</v>
      </c>
      <c r="W4" s="17">
        <v>22</v>
      </c>
      <c r="X4" s="17">
        <v>23</v>
      </c>
      <c r="Y4" s="17">
        <v>24</v>
      </c>
      <c r="Z4" s="17">
        <v>25</v>
      </c>
      <c r="AA4" s="17">
        <v>26</v>
      </c>
      <c r="AB4" s="17">
        <v>27</v>
      </c>
      <c r="AC4" s="17">
        <v>28</v>
      </c>
      <c r="AD4" s="17">
        <v>29</v>
      </c>
      <c r="AE4" s="17">
        <v>30</v>
      </c>
      <c r="AF4" s="17">
        <v>31</v>
      </c>
      <c r="AG4" s="16" t="s">
        <v>28</v>
      </c>
      <c r="AH4" s="5" t="s">
        <v>38</v>
      </c>
    </row>
    <row r="5" spans="1:34" ht="20.25" customHeight="1" x14ac:dyDescent="0.4">
      <c r="A5" s="8" t="s">
        <v>0</v>
      </c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6"/>
    </row>
    <row r="6" spans="1:34" ht="20.25" customHeight="1" x14ac:dyDescent="0.4">
      <c r="A6" s="7" t="s">
        <v>1</v>
      </c>
      <c r="B6" s="22">
        <v>4.0554439999999996</v>
      </c>
      <c r="C6" s="22">
        <v>4.205565</v>
      </c>
      <c r="D6" s="22">
        <v>4.2615749999999997</v>
      </c>
      <c r="E6" s="22">
        <v>4.4047200000000002</v>
      </c>
      <c r="F6" s="22">
        <v>4.3904800000000002</v>
      </c>
      <c r="G6" s="22">
        <v>4.3906289999999997</v>
      </c>
      <c r="H6" s="22">
        <v>4.4044129999999999</v>
      </c>
      <c r="I6" s="22">
        <v>4.3997109999999999</v>
      </c>
      <c r="J6" s="22">
        <v>4.4018800000000002</v>
      </c>
      <c r="K6" s="22">
        <v>4.6807939999999997</v>
      </c>
      <c r="L6" s="22">
        <v>4.4805440000000001</v>
      </c>
      <c r="M6" s="22">
        <v>3.0331359999999998</v>
      </c>
      <c r="N6" s="22">
        <v>5.5201159999999998</v>
      </c>
      <c r="O6" s="22">
        <v>5.4581929999999996</v>
      </c>
      <c r="P6" s="22">
        <v>4.3723190000000001</v>
      </c>
      <c r="Q6" s="22">
        <v>4.0572319999999999</v>
      </c>
      <c r="R6" s="22">
        <v>5.1878320000000002</v>
      </c>
      <c r="S6" s="22">
        <v>4.1930300000000003</v>
      </c>
      <c r="T6" s="22">
        <v>4.4710679999999998</v>
      </c>
      <c r="U6" s="22">
        <v>4.3925780000000003</v>
      </c>
      <c r="V6" s="22">
        <v>4.3174989999999998</v>
      </c>
      <c r="W6" s="22">
        <v>5.2742529999999999</v>
      </c>
      <c r="X6" s="22">
        <v>5.0945390000000002</v>
      </c>
      <c r="Y6" s="22">
        <v>4.3858249999999996</v>
      </c>
      <c r="Z6" s="22">
        <v>3.1915840000000002</v>
      </c>
      <c r="AA6" s="22">
        <v>3.565134</v>
      </c>
      <c r="AB6" s="22">
        <v>3.767455</v>
      </c>
      <c r="AC6" s="22">
        <v>4.2043549999999996</v>
      </c>
      <c r="AD6" s="22">
        <v>3.998297</v>
      </c>
      <c r="AE6" s="22">
        <v>4.0090849999999998</v>
      </c>
      <c r="AF6" s="22">
        <v>4.4505189999999999</v>
      </c>
      <c r="AG6" s="17"/>
      <c r="AH6" s="6" t="s">
        <v>35</v>
      </c>
    </row>
    <row r="7" spans="1:34" ht="20.25" customHeight="1" x14ac:dyDescent="0.4">
      <c r="A7" s="7" t="s">
        <v>2</v>
      </c>
      <c r="B7" s="22">
        <v>9.4325307500000015</v>
      </c>
      <c r="C7" s="22">
        <v>10.397683000000001</v>
      </c>
      <c r="D7" s="22">
        <v>10.012205</v>
      </c>
      <c r="E7" s="22">
        <v>10.1437615</v>
      </c>
      <c r="F7" s="22">
        <v>10.040843000000001</v>
      </c>
      <c r="G7" s="22">
        <v>10.247635499999999</v>
      </c>
      <c r="H7" s="22">
        <v>10.487888750000002</v>
      </c>
      <c r="I7" s="22">
        <v>11.096667</v>
      </c>
      <c r="J7" s="22">
        <v>10.894433750000001</v>
      </c>
      <c r="K7" s="22">
        <v>10.727874750000002</v>
      </c>
      <c r="L7" s="22">
        <v>10.502018250000001</v>
      </c>
      <c r="M7" s="22">
        <v>11.042703250000001</v>
      </c>
      <c r="N7" s="22">
        <v>10.8742205</v>
      </c>
      <c r="O7" s="22">
        <v>11.3690535</v>
      </c>
      <c r="P7" s="22">
        <v>10.8095765</v>
      </c>
      <c r="Q7" s="22">
        <v>10.623154</v>
      </c>
      <c r="R7" s="22">
        <v>10.567936</v>
      </c>
      <c r="S7" s="22">
        <v>10.674735250000001</v>
      </c>
      <c r="T7" s="22">
        <v>9.9382129999999993</v>
      </c>
      <c r="U7" s="22">
        <v>11.352934000000001</v>
      </c>
      <c r="V7" s="22">
        <v>11.348857250000002</v>
      </c>
      <c r="W7" s="22">
        <v>10.872744249999998</v>
      </c>
      <c r="X7" s="22">
        <v>11.590971250000001</v>
      </c>
      <c r="Y7" s="22">
        <v>12.071125500000001</v>
      </c>
      <c r="Z7" s="22">
        <v>12.293091500000001</v>
      </c>
      <c r="AA7" s="22">
        <v>13.397702000000001</v>
      </c>
      <c r="AB7" s="22">
        <v>14.897101000000001</v>
      </c>
      <c r="AC7" s="22">
        <v>15.094850749999999</v>
      </c>
      <c r="AD7" s="22">
        <v>13.815454000000001</v>
      </c>
      <c r="AE7" s="22">
        <v>12.93027725</v>
      </c>
      <c r="AF7" s="22">
        <v>11.51385425</v>
      </c>
      <c r="AG7" s="17"/>
      <c r="AH7" s="6" t="s">
        <v>34</v>
      </c>
    </row>
    <row r="8" spans="1:34" ht="20.25" customHeight="1" x14ac:dyDescent="0.4">
      <c r="B8" s="17">
        <f t="shared" ref="B8:AF8" si="0">SUM(B6:B7)</f>
        <v>13.487974750000001</v>
      </c>
      <c r="C8" s="17">
        <f t="shared" si="0"/>
        <v>14.603248000000001</v>
      </c>
      <c r="D8" s="17">
        <f t="shared" si="0"/>
        <v>14.273779999999999</v>
      </c>
      <c r="E8" s="17">
        <f t="shared" si="0"/>
        <v>14.548481500000001</v>
      </c>
      <c r="F8" s="17">
        <f t="shared" si="0"/>
        <v>14.431323000000001</v>
      </c>
      <c r="G8" s="17">
        <f t="shared" si="0"/>
        <v>14.638264499999998</v>
      </c>
      <c r="H8" s="17">
        <f t="shared" si="0"/>
        <v>14.892301750000001</v>
      </c>
      <c r="I8" s="17">
        <f t="shared" si="0"/>
        <v>15.496378</v>
      </c>
      <c r="J8" s="17">
        <f t="shared" si="0"/>
        <v>15.296313750000001</v>
      </c>
      <c r="K8" s="17">
        <f t="shared" si="0"/>
        <v>15.40866875</v>
      </c>
      <c r="L8" s="17">
        <f t="shared" si="0"/>
        <v>14.982562250000001</v>
      </c>
      <c r="M8" s="17">
        <f t="shared" si="0"/>
        <v>14.075839250000001</v>
      </c>
      <c r="N8" s="17">
        <f t="shared" si="0"/>
        <v>16.394336500000001</v>
      </c>
      <c r="O8" s="17">
        <f t="shared" si="0"/>
        <v>16.827246500000001</v>
      </c>
      <c r="P8" s="17">
        <f t="shared" si="0"/>
        <v>15.1818955</v>
      </c>
      <c r="Q8" s="17">
        <f t="shared" si="0"/>
        <v>14.680385999999999</v>
      </c>
      <c r="R8" s="17">
        <f t="shared" si="0"/>
        <v>15.755768</v>
      </c>
      <c r="S8" s="17">
        <f t="shared" si="0"/>
        <v>14.867765250000001</v>
      </c>
      <c r="T8" s="17">
        <f t="shared" si="0"/>
        <v>14.409281</v>
      </c>
      <c r="U8" s="17">
        <f t="shared" si="0"/>
        <v>15.745512000000002</v>
      </c>
      <c r="V8" s="17">
        <f t="shared" si="0"/>
        <v>15.666356250000002</v>
      </c>
      <c r="W8" s="17">
        <f t="shared" si="0"/>
        <v>16.146997249999998</v>
      </c>
      <c r="X8" s="17">
        <f t="shared" si="0"/>
        <v>16.68551025</v>
      </c>
      <c r="Y8" s="17">
        <f t="shared" si="0"/>
        <v>16.456950500000001</v>
      </c>
      <c r="Z8" s="17">
        <f t="shared" si="0"/>
        <v>15.484675500000002</v>
      </c>
      <c r="AA8" s="17">
        <f t="shared" si="0"/>
        <v>16.962835999999999</v>
      </c>
      <c r="AB8" s="17">
        <f t="shared" si="0"/>
        <v>18.664556000000001</v>
      </c>
      <c r="AC8" s="17">
        <f t="shared" si="0"/>
        <v>19.299205749999999</v>
      </c>
      <c r="AD8" s="17">
        <f t="shared" si="0"/>
        <v>17.813751</v>
      </c>
      <c r="AE8" s="17">
        <f t="shared" si="0"/>
        <v>16.939362249999999</v>
      </c>
      <c r="AF8" s="17">
        <f t="shared" si="0"/>
        <v>15.96437325</v>
      </c>
      <c r="AG8" s="17">
        <f>SUM(B8:AF8)/31</f>
        <v>15.680061298387095</v>
      </c>
      <c r="AH8" s="17">
        <v>0</v>
      </c>
    </row>
    <row r="9" spans="1:34" ht="20.25" customHeight="1" x14ac:dyDescent="0.4">
      <c r="A9" s="8" t="s">
        <v>3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</row>
    <row r="10" spans="1:34" ht="20.25" customHeight="1" x14ac:dyDescent="0.4">
      <c r="A10" s="7" t="s">
        <v>18</v>
      </c>
      <c r="B10" s="35">
        <v>25.461499999999997</v>
      </c>
      <c r="C10" s="35">
        <v>23.407399999999999</v>
      </c>
      <c r="D10" s="35">
        <v>23.010400000000001</v>
      </c>
      <c r="E10" s="35">
        <v>15.862066666666667</v>
      </c>
      <c r="F10" s="35">
        <v>18.665966666666666</v>
      </c>
      <c r="G10" s="35">
        <v>15.246966666666667</v>
      </c>
      <c r="H10" s="35">
        <v>26.590999999999998</v>
      </c>
      <c r="I10" s="35">
        <v>20.285499999999999</v>
      </c>
      <c r="J10" s="35">
        <v>17.805699999999998</v>
      </c>
      <c r="K10" s="35">
        <v>20.020299999999999</v>
      </c>
      <c r="L10" s="35">
        <v>16.494199999999999</v>
      </c>
      <c r="M10" s="35">
        <v>17.1005</v>
      </c>
      <c r="N10" s="35">
        <v>23.322799999999997</v>
      </c>
      <c r="O10" s="35">
        <v>19.499299999999998</v>
      </c>
      <c r="P10" s="35">
        <v>19.2288</v>
      </c>
      <c r="Q10" s="35">
        <v>19.756</v>
      </c>
      <c r="R10" s="35">
        <v>20.040099999999999</v>
      </c>
      <c r="S10" s="35">
        <v>15.865233333333332</v>
      </c>
      <c r="T10" s="35">
        <v>17.415033333333334</v>
      </c>
      <c r="U10" s="35">
        <v>23.85723333333333</v>
      </c>
      <c r="V10" s="35">
        <v>18.724</v>
      </c>
      <c r="W10" s="35">
        <v>21.600099999999998</v>
      </c>
      <c r="X10" s="35">
        <v>18.393699999999999</v>
      </c>
      <c r="Y10" s="35">
        <v>16.959799999999998</v>
      </c>
      <c r="Z10" s="35">
        <v>18.120699999999999</v>
      </c>
      <c r="AA10" s="35">
        <v>19.312099999999997</v>
      </c>
      <c r="AB10" s="35">
        <v>21.148699999999998</v>
      </c>
      <c r="AC10" s="35">
        <v>20.505242857142857</v>
      </c>
      <c r="AD10" s="35">
        <v>19.192442857142858</v>
      </c>
      <c r="AE10" s="35">
        <v>16.284742857142856</v>
      </c>
      <c r="AF10" s="35">
        <v>20.165742857142856</v>
      </c>
      <c r="AG10" s="17"/>
      <c r="AH10" s="6" t="s">
        <v>36</v>
      </c>
    </row>
    <row r="11" spans="1:34" ht="20.25" customHeight="1" x14ac:dyDescent="0.4">
      <c r="A11" s="6" t="s">
        <v>26</v>
      </c>
      <c r="B11" s="35">
        <v>-0.52900000000000003</v>
      </c>
      <c r="C11" s="35">
        <v>-0.628</v>
      </c>
      <c r="D11" s="35">
        <v>-0.60499999999999998</v>
      </c>
      <c r="E11" s="35">
        <v>-0.54199999999999993</v>
      </c>
      <c r="F11" s="35">
        <v>-0.54499999999999993</v>
      </c>
      <c r="G11" s="35">
        <v>-0.44</v>
      </c>
      <c r="H11" s="35">
        <v>-0.76100000000000001</v>
      </c>
      <c r="I11" s="35">
        <v>-0.77699999999999991</v>
      </c>
      <c r="J11" s="35">
        <v>-0.45199999999999996</v>
      </c>
      <c r="K11" s="35">
        <v>-0.72199999999999998</v>
      </c>
      <c r="L11" s="35">
        <v>-0.60399999999999998</v>
      </c>
      <c r="M11" s="35">
        <v>-0.47499999999999998</v>
      </c>
      <c r="N11" s="35">
        <v>-0.67299999999999993</v>
      </c>
      <c r="O11" s="35">
        <v>-0.65200000000000002</v>
      </c>
      <c r="P11" s="35">
        <v>-0.59899999999999998</v>
      </c>
      <c r="Q11" s="35">
        <v>-0.62</v>
      </c>
      <c r="R11" s="35">
        <v>-0.63900000000000001</v>
      </c>
      <c r="S11" s="35">
        <v>-0.49</v>
      </c>
      <c r="T11" s="35">
        <v>-0.60699999999999998</v>
      </c>
      <c r="U11" s="35">
        <v>-0.66399999999999992</v>
      </c>
      <c r="V11" s="35">
        <v>-0.57099999999999995</v>
      </c>
      <c r="W11" s="35">
        <v>-0.6</v>
      </c>
      <c r="X11" s="35">
        <v>-0.64700000000000002</v>
      </c>
      <c r="Y11" s="35">
        <v>-0.60299999999999998</v>
      </c>
      <c r="Z11" s="35">
        <v>-0.59899999999999998</v>
      </c>
      <c r="AA11" s="35">
        <v>-0.29199999999999998</v>
      </c>
      <c r="AB11" s="35">
        <v>0</v>
      </c>
      <c r="AC11" s="35">
        <v>0</v>
      </c>
      <c r="AD11" s="35">
        <v>-0.20099999999999998</v>
      </c>
      <c r="AE11" s="35">
        <v>-0.433</v>
      </c>
      <c r="AF11" s="35">
        <v>-0.49099999999999999</v>
      </c>
      <c r="AG11" s="17"/>
      <c r="AH11" s="17">
        <v>0</v>
      </c>
    </row>
    <row r="12" spans="1:34" ht="20.25" customHeight="1" x14ac:dyDescent="0.4">
      <c r="A12" s="7" t="s">
        <v>5</v>
      </c>
      <c r="B12" s="35">
        <v>0.45369999999999999</v>
      </c>
      <c r="C12" s="35">
        <v>0.44178999999999996</v>
      </c>
      <c r="D12" s="35">
        <v>0.51493</v>
      </c>
      <c r="E12" s="35">
        <v>0.54521999999999993</v>
      </c>
      <c r="F12" s="35">
        <v>0.55852999999999997</v>
      </c>
      <c r="G12" s="35">
        <v>0.56225000000000003</v>
      </c>
      <c r="H12" s="35">
        <v>0.55987999999999993</v>
      </c>
      <c r="I12" s="35">
        <v>0.55335999999999996</v>
      </c>
      <c r="J12" s="35">
        <v>0.56524999999999992</v>
      </c>
      <c r="K12" s="35">
        <v>0.55897999999999992</v>
      </c>
      <c r="L12" s="35">
        <v>0.56347999999999998</v>
      </c>
      <c r="M12" s="35">
        <v>0.58755999999999997</v>
      </c>
      <c r="N12" s="35">
        <v>0.55559000000000003</v>
      </c>
      <c r="O12" s="35">
        <v>0.56028</v>
      </c>
      <c r="P12" s="35">
        <v>0.55686000000000002</v>
      </c>
      <c r="Q12" s="35">
        <v>0.54364999999999997</v>
      </c>
      <c r="R12" s="35">
        <v>0.47870999999999997</v>
      </c>
      <c r="S12" s="35">
        <v>0.41625999999999996</v>
      </c>
      <c r="T12" s="35">
        <v>0.42896000000000001</v>
      </c>
      <c r="U12" s="35">
        <v>0.43559999999999999</v>
      </c>
      <c r="V12" s="35">
        <v>0.42113</v>
      </c>
      <c r="W12" s="35">
        <v>0.42085</v>
      </c>
      <c r="X12" s="35">
        <v>0.42125999999999997</v>
      </c>
      <c r="Y12" s="35">
        <v>0.41672999999999999</v>
      </c>
      <c r="Z12" s="35">
        <v>0.42041999999999996</v>
      </c>
      <c r="AA12" s="35">
        <v>0.43606999999999996</v>
      </c>
      <c r="AB12" s="35">
        <v>0.81457999999999997</v>
      </c>
      <c r="AC12" s="35">
        <v>1.1953199999999999</v>
      </c>
      <c r="AD12" s="35">
        <v>1.43319</v>
      </c>
      <c r="AE12" s="35">
        <v>1.18649</v>
      </c>
      <c r="AF12" s="35">
        <v>1.0711299999999999</v>
      </c>
      <c r="AG12" s="17"/>
    </row>
    <row r="13" spans="1:34" ht="20.25" customHeight="1" x14ac:dyDescent="0.4">
      <c r="A13" s="7" t="s">
        <v>6</v>
      </c>
      <c r="B13" s="35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>
        <v>0</v>
      </c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>
        <v>0</v>
      </c>
      <c r="AB13" s="35">
        <v>0.28620999999999996</v>
      </c>
      <c r="AC13" s="35">
        <v>0.67628999999999995</v>
      </c>
      <c r="AD13" s="35">
        <v>0.6855</v>
      </c>
      <c r="AE13" s="35">
        <v>0.69619599999999993</v>
      </c>
      <c r="AF13" s="35"/>
      <c r="AG13" s="17"/>
    </row>
    <row r="14" spans="1:34" ht="20.25" customHeight="1" x14ac:dyDescent="0.4">
      <c r="A14" s="7" t="s">
        <v>7</v>
      </c>
      <c r="B14" s="35"/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>
        <v>1.0127919999999999</v>
      </c>
      <c r="Q14" s="35"/>
      <c r="R14" s="35">
        <v>0.12267199999999999</v>
      </c>
      <c r="S14" s="35"/>
      <c r="T14" s="35"/>
      <c r="U14" s="35"/>
      <c r="V14" s="35"/>
      <c r="W14" s="35"/>
      <c r="X14" s="35">
        <v>0.37998399999999999</v>
      </c>
      <c r="Y14" s="35"/>
      <c r="Z14" s="35"/>
      <c r="AA14" s="35"/>
      <c r="AB14" s="35"/>
      <c r="AC14" s="35"/>
      <c r="AD14" s="35"/>
      <c r="AE14" s="35"/>
      <c r="AF14" s="35"/>
      <c r="AG14" s="17"/>
    </row>
    <row r="15" spans="1:34" ht="20.25" customHeight="1" x14ac:dyDescent="0.4">
      <c r="B15" s="35">
        <f>SUM(B10:B14)</f>
        <v>25.386199999999999</v>
      </c>
      <c r="C15" s="35">
        <f t="shared" ref="C15:AF15" si="1">SUM(C10:C14)</f>
        <v>23.22119</v>
      </c>
      <c r="D15" s="35">
        <f t="shared" si="1"/>
        <v>22.92033</v>
      </c>
      <c r="E15" s="35">
        <f t="shared" si="1"/>
        <v>15.865286666666668</v>
      </c>
      <c r="F15" s="35">
        <f t="shared" si="1"/>
        <v>18.679496666666669</v>
      </c>
      <c r="G15" s="35">
        <f t="shared" si="1"/>
        <v>15.369216666666668</v>
      </c>
      <c r="H15" s="35">
        <f t="shared" si="1"/>
        <v>26.389879999999998</v>
      </c>
      <c r="I15" s="35">
        <f t="shared" si="1"/>
        <v>20.061859999999999</v>
      </c>
      <c r="J15" s="35">
        <f t="shared" si="1"/>
        <v>17.918949999999995</v>
      </c>
      <c r="K15" s="35">
        <f t="shared" si="1"/>
        <v>19.857279999999996</v>
      </c>
      <c r="L15" s="35">
        <f t="shared" si="1"/>
        <v>16.453679999999999</v>
      </c>
      <c r="M15" s="35">
        <f t="shared" si="1"/>
        <v>17.213059999999999</v>
      </c>
      <c r="N15" s="35">
        <f t="shared" si="1"/>
        <v>23.205389999999998</v>
      </c>
      <c r="O15" s="35">
        <f t="shared" si="1"/>
        <v>19.407579999999996</v>
      </c>
      <c r="P15" s="35">
        <f t="shared" si="1"/>
        <v>20.199452000000001</v>
      </c>
      <c r="Q15" s="35">
        <f t="shared" si="1"/>
        <v>19.679649999999999</v>
      </c>
      <c r="R15" s="35">
        <f t="shared" si="1"/>
        <v>20.002482000000001</v>
      </c>
      <c r="S15" s="35">
        <f t="shared" si="1"/>
        <v>15.791493333333332</v>
      </c>
      <c r="T15" s="35">
        <f t="shared" si="1"/>
        <v>17.236993333333334</v>
      </c>
      <c r="U15" s="35">
        <f t="shared" si="1"/>
        <v>23.628833333333329</v>
      </c>
      <c r="V15" s="35">
        <f t="shared" si="1"/>
        <v>18.57413</v>
      </c>
      <c r="W15" s="35">
        <f t="shared" si="1"/>
        <v>21.420949999999998</v>
      </c>
      <c r="X15" s="35">
        <f t="shared" si="1"/>
        <v>18.547944000000001</v>
      </c>
      <c r="Y15" s="35">
        <f t="shared" si="1"/>
        <v>16.773529999999997</v>
      </c>
      <c r="Z15" s="35">
        <f t="shared" si="1"/>
        <v>17.942119999999999</v>
      </c>
      <c r="AA15" s="35">
        <f t="shared" si="1"/>
        <v>19.456169999999997</v>
      </c>
      <c r="AB15" s="35">
        <f t="shared" si="1"/>
        <v>22.249489999999998</v>
      </c>
      <c r="AC15" s="35">
        <f t="shared" si="1"/>
        <v>22.376852857142858</v>
      </c>
      <c r="AD15" s="35">
        <f t="shared" si="1"/>
        <v>21.110132857142858</v>
      </c>
      <c r="AE15" s="35">
        <f t="shared" si="1"/>
        <v>17.734428857142856</v>
      </c>
      <c r="AF15" s="35">
        <f t="shared" si="1"/>
        <v>20.745872857142857</v>
      </c>
      <c r="AG15" s="17">
        <f>SUM(B15:AF15)/31</f>
        <v>19.85225565898617</v>
      </c>
    </row>
    <row r="16" spans="1:34" ht="20.25" customHeight="1" x14ac:dyDescent="0.4">
      <c r="A16" s="8" t="s">
        <v>29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</row>
    <row r="17" spans="1:34" ht="20.25" customHeight="1" x14ac:dyDescent="0.4">
      <c r="A17" s="7" t="s">
        <v>8</v>
      </c>
      <c r="B17" s="32">
        <v>13.74</v>
      </c>
      <c r="C17" s="32">
        <v>13.29</v>
      </c>
      <c r="D17" s="32">
        <v>13.77</v>
      </c>
      <c r="E17" s="32">
        <v>13.6</v>
      </c>
      <c r="F17" s="32">
        <v>14.42</v>
      </c>
      <c r="G17" s="32">
        <v>14.92</v>
      </c>
      <c r="H17" s="32">
        <v>14.59</v>
      </c>
      <c r="I17" s="32">
        <v>14.59</v>
      </c>
      <c r="J17" s="32">
        <v>15.13</v>
      </c>
      <c r="K17" s="32">
        <v>15.08</v>
      </c>
      <c r="L17" s="32">
        <v>14.84</v>
      </c>
      <c r="M17" s="32">
        <v>15.77</v>
      </c>
      <c r="N17" s="32">
        <v>15.09</v>
      </c>
      <c r="O17" s="32">
        <v>14.96</v>
      </c>
      <c r="P17" s="32">
        <v>14.91</v>
      </c>
      <c r="Q17" s="32">
        <v>15.66</v>
      </c>
      <c r="R17" s="32">
        <v>14.84</v>
      </c>
      <c r="S17" s="32">
        <v>14.87</v>
      </c>
      <c r="T17" s="32">
        <v>14.52</v>
      </c>
      <c r="U17" s="32">
        <v>14.56</v>
      </c>
      <c r="V17" s="32">
        <v>15.51</v>
      </c>
      <c r="W17" s="32">
        <v>16.07</v>
      </c>
      <c r="X17" s="32">
        <v>15.62</v>
      </c>
      <c r="Y17" s="32">
        <v>16.71</v>
      </c>
      <c r="Z17" s="32">
        <v>16.260000000000002</v>
      </c>
      <c r="AA17" s="32">
        <v>15.18</v>
      </c>
      <c r="AB17" s="32">
        <v>16.63</v>
      </c>
      <c r="AC17" s="32">
        <v>16.34</v>
      </c>
      <c r="AD17" s="32">
        <v>15.96</v>
      </c>
      <c r="AE17" s="32">
        <v>15.68</v>
      </c>
      <c r="AF17" s="32">
        <v>14.17</v>
      </c>
      <c r="AG17" s="17"/>
      <c r="AH17" s="6" t="s">
        <v>36</v>
      </c>
    </row>
    <row r="18" spans="1:34" ht="20.25" customHeight="1" x14ac:dyDescent="0.4">
      <c r="A18" s="6" t="s">
        <v>26</v>
      </c>
      <c r="B18" s="32">
        <v>0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2">
        <v>0</v>
      </c>
      <c r="L18" s="32">
        <v>0</v>
      </c>
      <c r="M18" s="32">
        <v>0</v>
      </c>
      <c r="N18" s="32">
        <v>0</v>
      </c>
      <c r="O18" s="32">
        <v>0</v>
      </c>
      <c r="P18" s="32">
        <v>0</v>
      </c>
      <c r="Q18" s="32">
        <v>0</v>
      </c>
      <c r="R18" s="32">
        <v>0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v>0</v>
      </c>
      <c r="Z18" s="32">
        <v>0</v>
      </c>
      <c r="AA18" s="32">
        <v>0</v>
      </c>
      <c r="AB18" s="32">
        <v>0</v>
      </c>
      <c r="AC18" s="32">
        <v>0</v>
      </c>
      <c r="AD18" s="32">
        <v>0</v>
      </c>
      <c r="AE18" s="32">
        <v>0</v>
      </c>
      <c r="AF18" s="32">
        <v>0</v>
      </c>
      <c r="AG18" s="17"/>
      <c r="AH18" s="17">
        <v>0</v>
      </c>
    </row>
    <row r="19" spans="1:34" ht="20.25" customHeight="1" x14ac:dyDescent="0.4">
      <c r="A19" s="7" t="s">
        <v>23</v>
      </c>
      <c r="B19" s="32">
        <v>72</v>
      </c>
      <c r="C19" s="32">
        <v>59</v>
      </c>
      <c r="D19" s="32">
        <v>62</v>
      </c>
      <c r="E19" s="32">
        <v>64</v>
      </c>
      <c r="F19" s="32">
        <v>97</v>
      </c>
      <c r="G19" s="32">
        <v>50</v>
      </c>
      <c r="H19" s="32">
        <v>54</v>
      </c>
      <c r="I19" s="32">
        <v>111</v>
      </c>
      <c r="J19" s="32">
        <v>104</v>
      </c>
      <c r="K19" s="32">
        <v>94</v>
      </c>
      <c r="L19" s="32">
        <v>84</v>
      </c>
      <c r="M19" s="32">
        <v>88</v>
      </c>
      <c r="N19" s="32">
        <v>190</v>
      </c>
      <c r="O19" s="32">
        <v>97</v>
      </c>
      <c r="P19" s="32">
        <v>83</v>
      </c>
      <c r="Q19" s="32">
        <v>88</v>
      </c>
      <c r="R19" s="32">
        <v>100</v>
      </c>
      <c r="S19" s="32">
        <v>98</v>
      </c>
      <c r="T19" s="32">
        <v>110</v>
      </c>
      <c r="U19" s="32">
        <v>95</v>
      </c>
      <c r="V19" s="32">
        <v>233</v>
      </c>
      <c r="W19" s="32">
        <v>140</v>
      </c>
      <c r="X19" s="32">
        <v>140</v>
      </c>
      <c r="Y19" s="32">
        <v>98</v>
      </c>
      <c r="Z19" s="32">
        <v>94</v>
      </c>
      <c r="AA19" s="32">
        <v>122</v>
      </c>
      <c r="AB19" s="32">
        <v>95</v>
      </c>
      <c r="AC19" s="32">
        <v>86</v>
      </c>
      <c r="AD19" s="32">
        <v>80</v>
      </c>
      <c r="AE19" s="32">
        <v>80</v>
      </c>
      <c r="AF19" s="32">
        <v>75</v>
      </c>
      <c r="AG19" s="17"/>
    </row>
    <row r="20" spans="1:34" ht="20.25" customHeight="1" x14ac:dyDescent="0.4">
      <c r="A20" s="7" t="s">
        <v>22</v>
      </c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17"/>
    </row>
    <row r="21" spans="1:34" ht="20.25" customHeight="1" x14ac:dyDescent="0.4">
      <c r="A21" s="7" t="s">
        <v>24</v>
      </c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17"/>
    </row>
    <row r="22" spans="1:34" ht="20.25" customHeight="1" x14ac:dyDescent="0.4">
      <c r="A22" s="7" t="s">
        <v>25</v>
      </c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17"/>
    </row>
    <row r="23" spans="1:34" ht="20.25" customHeight="1" x14ac:dyDescent="0.4">
      <c r="A23" s="7" t="s">
        <v>17</v>
      </c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17"/>
    </row>
    <row r="24" spans="1:34" ht="20.25" customHeight="1" x14ac:dyDescent="0.4">
      <c r="A24" s="7" t="s">
        <v>5</v>
      </c>
      <c r="B24" s="32">
        <v>0.64</v>
      </c>
      <c r="C24" s="32">
        <v>0.64</v>
      </c>
      <c r="D24" s="32">
        <v>0.64</v>
      </c>
      <c r="E24" s="32">
        <v>0.64</v>
      </c>
      <c r="F24" s="32">
        <v>0.64</v>
      </c>
      <c r="G24" s="32">
        <v>0.64</v>
      </c>
      <c r="H24" s="32">
        <v>0.64</v>
      </c>
      <c r="I24" s="32">
        <v>0.64</v>
      </c>
      <c r="J24" s="32">
        <v>0.64</v>
      </c>
      <c r="K24" s="32">
        <v>0.64</v>
      </c>
      <c r="L24" s="32">
        <v>0.64</v>
      </c>
      <c r="M24" s="32">
        <v>0.64</v>
      </c>
      <c r="N24" s="32">
        <v>0.64</v>
      </c>
      <c r="O24" s="32">
        <v>0.64</v>
      </c>
      <c r="P24" s="32">
        <v>0.64</v>
      </c>
      <c r="Q24" s="32">
        <v>0.64</v>
      </c>
      <c r="R24" s="32">
        <v>0.64</v>
      </c>
      <c r="S24" s="32">
        <v>0.64</v>
      </c>
      <c r="T24" s="32">
        <v>0.64</v>
      </c>
      <c r="U24" s="32">
        <v>0.64</v>
      </c>
      <c r="V24" s="32">
        <v>0.64</v>
      </c>
      <c r="W24" s="32">
        <v>0.64</v>
      </c>
      <c r="X24" s="32">
        <v>0.64</v>
      </c>
      <c r="Y24" s="32">
        <v>0.64</v>
      </c>
      <c r="Z24" s="32">
        <v>0.64</v>
      </c>
      <c r="AA24" s="32">
        <v>0.64</v>
      </c>
      <c r="AB24" s="32">
        <v>0.77</v>
      </c>
      <c r="AC24" s="32">
        <v>0.77</v>
      </c>
      <c r="AD24" s="32">
        <v>0.77</v>
      </c>
      <c r="AE24" s="32">
        <v>0.77</v>
      </c>
      <c r="AF24" s="32">
        <v>0.77</v>
      </c>
      <c r="AG24" s="17"/>
    </row>
    <row r="25" spans="1:34" ht="20.25" customHeight="1" x14ac:dyDescent="0.4">
      <c r="A25" s="7" t="s">
        <v>10</v>
      </c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17"/>
    </row>
    <row r="26" spans="1:34" ht="20.25" customHeight="1" x14ac:dyDescent="0.4">
      <c r="A26" s="7" t="s">
        <v>7</v>
      </c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17"/>
    </row>
    <row r="27" spans="1:34" ht="20.25" customHeight="1" x14ac:dyDescent="0.4">
      <c r="B27" s="17">
        <f t="shared" ref="B27:AF27" si="2">SUM(B17+B23+B24+B25+B26)</f>
        <v>14.38</v>
      </c>
      <c r="C27" s="17">
        <f t="shared" si="2"/>
        <v>13.93</v>
      </c>
      <c r="D27" s="17">
        <f t="shared" si="2"/>
        <v>14.41</v>
      </c>
      <c r="E27" s="17">
        <f t="shared" si="2"/>
        <v>14.24</v>
      </c>
      <c r="F27" s="17">
        <f t="shared" si="2"/>
        <v>15.06</v>
      </c>
      <c r="G27" s="17">
        <f t="shared" si="2"/>
        <v>15.56</v>
      </c>
      <c r="H27" s="17">
        <f t="shared" si="2"/>
        <v>15.23</v>
      </c>
      <c r="I27" s="17">
        <f t="shared" si="2"/>
        <v>15.23</v>
      </c>
      <c r="J27" s="17">
        <f t="shared" si="2"/>
        <v>15.770000000000001</v>
      </c>
      <c r="K27" s="17">
        <f t="shared" si="2"/>
        <v>15.72</v>
      </c>
      <c r="L27" s="17">
        <f t="shared" si="2"/>
        <v>15.48</v>
      </c>
      <c r="M27" s="17">
        <f t="shared" si="2"/>
        <v>16.41</v>
      </c>
      <c r="N27" s="17">
        <f t="shared" si="2"/>
        <v>15.73</v>
      </c>
      <c r="O27" s="17">
        <f t="shared" si="2"/>
        <v>15.600000000000001</v>
      </c>
      <c r="P27" s="17">
        <f t="shared" si="2"/>
        <v>15.55</v>
      </c>
      <c r="Q27" s="17">
        <f t="shared" si="2"/>
        <v>16.3</v>
      </c>
      <c r="R27" s="17">
        <f t="shared" si="2"/>
        <v>15.48</v>
      </c>
      <c r="S27" s="17">
        <f t="shared" si="2"/>
        <v>15.51</v>
      </c>
      <c r="T27" s="17">
        <f t="shared" si="2"/>
        <v>15.16</v>
      </c>
      <c r="U27" s="17">
        <f t="shared" si="2"/>
        <v>15.200000000000001</v>
      </c>
      <c r="V27" s="17">
        <f t="shared" si="2"/>
        <v>16.149999999999999</v>
      </c>
      <c r="W27" s="17">
        <f t="shared" si="2"/>
        <v>16.71</v>
      </c>
      <c r="X27" s="17">
        <f t="shared" si="2"/>
        <v>16.259999999999998</v>
      </c>
      <c r="Y27" s="17">
        <f t="shared" si="2"/>
        <v>17.350000000000001</v>
      </c>
      <c r="Z27" s="17">
        <f t="shared" si="2"/>
        <v>16.900000000000002</v>
      </c>
      <c r="AA27" s="17">
        <f t="shared" si="2"/>
        <v>15.82</v>
      </c>
      <c r="AB27" s="17">
        <f t="shared" si="2"/>
        <v>17.399999999999999</v>
      </c>
      <c r="AC27" s="17">
        <f t="shared" si="2"/>
        <v>17.11</v>
      </c>
      <c r="AD27" s="17">
        <f t="shared" si="2"/>
        <v>16.73</v>
      </c>
      <c r="AE27" s="17">
        <f t="shared" si="2"/>
        <v>16.45</v>
      </c>
      <c r="AF27" s="17">
        <f t="shared" si="2"/>
        <v>14.94</v>
      </c>
      <c r="AG27" s="17">
        <f>SUM(B27:AF27)/31</f>
        <v>15.734516129032256</v>
      </c>
    </row>
    <row r="28" spans="1:34" ht="20.25" customHeight="1" x14ac:dyDescent="0.4">
      <c r="A28" s="8" t="s">
        <v>11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6" t="s">
        <v>37</v>
      </c>
    </row>
    <row r="29" spans="1:34" ht="20.25" customHeight="1" x14ac:dyDescent="0.4">
      <c r="A29" s="7" t="s">
        <v>12</v>
      </c>
      <c r="B29" s="19">
        <v>2.1730000000000009</v>
      </c>
      <c r="C29" s="31"/>
      <c r="D29" s="31"/>
      <c r="E29" s="31">
        <v>1.3879999999999999</v>
      </c>
      <c r="F29" s="31">
        <v>0.10676923076923076</v>
      </c>
      <c r="G29" s="19">
        <v>1.6781538461538463</v>
      </c>
      <c r="H29" s="31">
        <v>2.1060000000000008</v>
      </c>
      <c r="I29" s="31">
        <v>1.3009999999999999</v>
      </c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17"/>
      <c r="AH29" s="6" t="s">
        <v>34</v>
      </c>
    </row>
    <row r="30" spans="1:34" ht="20.25" customHeight="1" x14ac:dyDescent="0.4">
      <c r="A30" s="6" t="s">
        <v>31</v>
      </c>
      <c r="B30" s="19"/>
      <c r="C30" s="31">
        <v>1.6619999999999993</v>
      </c>
      <c r="D30" s="31">
        <v>1.4060000000000001</v>
      </c>
      <c r="E30" s="19"/>
      <c r="F30" s="19"/>
      <c r="G30" s="19"/>
      <c r="H30" s="31"/>
      <c r="I30" s="31"/>
      <c r="J30" s="31">
        <v>1.6460000000000006</v>
      </c>
      <c r="K30" s="31">
        <v>1.5079999999999998</v>
      </c>
      <c r="L30" s="31">
        <v>0.11600000000000001</v>
      </c>
      <c r="M30" s="31">
        <v>1.9209230769230767</v>
      </c>
      <c r="N30" s="31">
        <v>1.1220000000000001</v>
      </c>
      <c r="O30" s="31">
        <v>2.0829999999999993</v>
      </c>
      <c r="P30" s="31">
        <v>1.3870000000000002</v>
      </c>
      <c r="Q30" s="31">
        <v>1.591</v>
      </c>
      <c r="R30" s="31">
        <v>1.1590000000000003</v>
      </c>
      <c r="S30" s="31">
        <v>0.88000000000000023</v>
      </c>
      <c r="T30" s="31">
        <v>1.4429999999999998</v>
      </c>
      <c r="U30" s="31">
        <v>2.0599166666666666</v>
      </c>
      <c r="V30" s="31">
        <v>1.6129999999999998</v>
      </c>
      <c r="W30" s="31">
        <v>1.3189999999999995</v>
      </c>
      <c r="X30" s="31">
        <v>1.6919999999999999</v>
      </c>
      <c r="Y30" s="31">
        <v>0.43400000000000011</v>
      </c>
      <c r="Z30" s="31">
        <v>1.6519999999999999</v>
      </c>
      <c r="AA30" s="31">
        <v>2.1989999999999994</v>
      </c>
      <c r="AB30" s="31">
        <v>1.1530833333333332</v>
      </c>
      <c r="AC30" s="31">
        <v>2.0099999999999989</v>
      </c>
      <c r="AD30" s="31">
        <v>1.2479999999999998</v>
      </c>
      <c r="AE30" s="31">
        <v>1.0299999999999998</v>
      </c>
      <c r="AF30" s="31">
        <v>2.34</v>
      </c>
      <c r="AG30" s="17">
        <f>SUM(B30:AF30)</f>
        <v>36.673923076923074</v>
      </c>
      <c r="AH30" s="17">
        <v>-8.9499999999999993</v>
      </c>
    </row>
    <row r="31" spans="1:34" ht="20.25" customHeight="1" x14ac:dyDescent="0.4">
      <c r="A31" s="7" t="s">
        <v>4</v>
      </c>
      <c r="B31" s="19">
        <v>1.2255</v>
      </c>
      <c r="C31" s="19">
        <v>1.3585999999999998</v>
      </c>
      <c r="D31" s="19">
        <v>1.3871</v>
      </c>
      <c r="E31" s="19">
        <v>1.3248</v>
      </c>
      <c r="F31" s="19">
        <v>1.3217000000000001</v>
      </c>
      <c r="G31" s="19">
        <v>1.3719000000000001</v>
      </c>
      <c r="H31" s="19">
        <v>1.2882</v>
      </c>
      <c r="I31" s="19">
        <v>1.3037000000000001</v>
      </c>
      <c r="J31" s="19">
        <v>1.331</v>
      </c>
      <c r="K31" s="19">
        <v>1.2652000000000001</v>
      </c>
      <c r="L31" s="19">
        <v>1.3069000000000002</v>
      </c>
      <c r="M31" s="19">
        <v>1.3577000000000001</v>
      </c>
      <c r="N31" s="19">
        <v>1.3137000000000001</v>
      </c>
      <c r="O31" s="19">
        <v>1.2802</v>
      </c>
      <c r="P31" s="19">
        <v>1.3132999999999999</v>
      </c>
      <c r="Q31" s="19">
        <v>1.2806</v>
      </c>
      <c r="R31" s="19">
        <v>1.2405999999999999</v>
      </c>
      <c r="S31" s="19">
        <v>1.3339000000000001</v>
      </c>
      <c r="T31" s="19">
        <v>1.2907</v>
      </c>
      <c r="U31" s="19">
        <v>1.2907</v>
      </c>
      <c r="V31" s="19">
        <v>1.2969000000000002</v>
      </c>
      <c r="W31" s="19">
        <v>1.2643</v>
      </c>
      <c r="X31" s="19">
        <v>1.2746</v>
      </c>
      <c r="Y31" s="19">
        <v>1.2975000000000001</v>
      </c>
      <c r="Z31" s="19">
        <v>1.2695999999999998</v>
      </c>
      <c r="AA31" s="19">
        <v>1.2622</v>
      </c>
      <c r="AB31" s="19">
        <v>1.2290999999999999</v>
      </c>
      <c r="AC31" s="19">
        <v>1.2290999999999999</v>
      </c>
      <c r="AD31" s="19">
        <v>1.2706999999999999</v>
      </c>
      <c r="AE31" s="19">
        <v>1.3204</v>
      </c>
      <c r="AF31" s="19">
        <v>1.2264999999999999</v>
      </c>
      <c r="AG31" s="17"/>
    </row>
    <row r="32" spans="1:34" ht="20.25" customHeight="1" x14ac:dyDescent="0.4">
      <c r="A32" s="7" t="s">
        <v>13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</row>
    <row r="33" spans="1:33" ht="20.25" customHeight="1" x14ac:dyDescent="0.4">
      <c r="A33" s="7" t="s">
        <v>10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</row>
    <row r="34" spans="1:33" ht="20.25" customHeight="1" x14ac:dyDescent="0.4">
      <c r="B34" s="17">
        <f t="shared" ref="B34:AF34" si="3">SUM(B29:B33)</f>
        <v>3.3985000000000012</v>
      </c>
      <c r="C34" s="17">
        <f t="shared" si="3"/>
        <v>3.0205999999999991</v>
      </c>
      <c r="D34" s="17">
        <f t="shared" si="3"/>
        <v>2.7930999999999999</v>
      </c>
      <c r="E34" s="17">
        <f t="shared" si="3"/>
        <v>2.7127999999999997</v>
      </c>
      <c r="F34" s="17">
        <f t="shared" si="3"/>
        <v>1.4284692307692308</v>
      </c>
      <c r="G34" s="17">
        <f t="shared" si="3"/>
        <v>3.0500538461538467</v>
      </c>
      <c r="H34" s="17">
        <f t="shared" si="3"/>
        <v>3.3942000000000005</v>
      </c>
      <c r="I34" s="17">
        <f t="shared" si="3"/>
        <v>2.6047000000000002</v>
      </c>
      <c r="J34" s="17">
        <f t="shared" si="3"/>
        <v>2.9770000000000003</v>
      </c>
      <c r="K34" s="17">
        <f t="shared" si="3"/>
        <v>2.7732000000000001</v>
      </c>
      <c r="L34" s="17">
        <f t="shared" si="3"/>
        <v>1.4229000000000003</v>
      </c>
      <c r="M34" s="17">
        <f t="shared" si="3"/>
        <v>3.2786230769230769</v>
      </c>
      <c r="N34" s="17">
        <f t="shared" si="3"/>
        <v>2.4357000000000002</v>
      </c>
      <c r="O34" s="17">
        <f t="shared" si="3"/>
        <v>3.3631999999999991</v>
      </c>
      <c r="P34" s="17">
        <f t="shared" si="3"/>
        <v>2.7003000000000004</v>
      </c>
      <c r="Q34" s="17">
        <f t="shared" si="3"/>
        <v>2.8715999999999999</v>
      </c>
      <c r="R34" s="17">
        <f t="shared" si="3"/>
        <v>2.3996000000000004</v>
      </c>
      <c r="S34" s="17">
        <f t="shared" si="3"/>
        <v>2.2139000000000002</v>
      </c>
      <c r="T34" s="17">
        <f t="shared" si="3"/>
        <v>2.7336999999999998</v>
      </c>
      <c r="U34" s="17">
        <f t="shared" si="3"/>
        <v>3.3506166666666664</v>
      </c>
      <c r="V34" s="17">
        <f t="shared" si="3"/>
        <v>2.9098999999999999</v>
      </c>
      <c r="W34" s="17">
        <f t="shared" si="3"/>
        <v>2.5832999999999995</v>
      </c>
      <c r="X34" s="17">
        <f t="shared" si="3"/>
        <v>2.9665999999999997</v>
      </c>
      <c r="Y34" s="17">
        <f t="shared" si="3"/>
        <v>1.7315000000000003</v>
      </c>
      <c r="Z34" s="17">
        <f t="shared" si="3"/>
        <v>2.9215999999999998</v>
      </c>
      <c r="AA34" s="17">
        <f t="shared" si="3"/>
        <v>3.4611999999999994</v>
      </c>
      <c r="AB34" s="17">
        <f t="shared" si="3"/>
        <v>2.3821833333333329</v>
      </c>
      <c r="AC34" s="17">
        <f t="shared" si="3"/>
        <v>3.2390999999999988</v>
      </c>
      <c r="AD34" s="17">
        <f t="shared" si="3"/>
        <v>2.5186999999999999</v>
      </c>
      <c r="AE34" s="17">
        <f t="shared" si="3"/>
        <v>2.3503999999999996</v>
      </c>
      <c r="AF34" s="17">
        <f t="shared" si="3"/>
        <v>3.5664999999999996</v>
      </c>
      <c r="AG34" s="17">
        <f>SUM(B34:AF34)/31</f>
        <v>2.7597982630272946</v>
      </c>
    </row>
    <row r="35" spans="1:33" ht="20.25" customHeight="1" x14ac:dyDescent="0.4">
      <c r="A35" s="8" t="s">
        <v>30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</row>
    <row r="36" spans="1:33" ht="20.25" customHeight="1" x14ac:dyDescent="0.4">
      <c r="A36" s="7" t="s">
        <v>4</v>
      </c>
      <c r="B36" s="33">
        <f>SUM(B34:B35)</f>
        <v>3.3985000000000012</v>
      </c>
      <c r="C36" s="33">
        <f t="shared" ref="C36:AF36" si="4">SUM(C34:C35)</f>
        <v>3.0205999999999991</v>
      </c>
      <c r="D36" s="33">
        <f t="shared" si="4"/>
        <v>2.7930999999999999</v>
      </c>
      <c r="E36" s="33">
        <f t="shared" si="4"/>
        <v>2.7127999999999997</v>
      </c>
      <c r="F36" s="33">
        <f t="shared" si="4"/>
        <v>1.4284692307692308</v>
      </c>
      <c r="G36" s="33">
        <f t="shared" si="4"/>
        <v>3.0500538461538467</v>
      </c>
      <c r="H36" s="33">
        <f t="shared" si="4"/>
        <v>3.3942000000000005</v>
      </c>
      <c r="I36" s="33">
        <f t="shared" si="4"/>
        <v>2.6047000000000002</v>
      </c>
      <c r="J36" s="33">
        <f t="shared" si="4"/>
        <v>2.9770000000000003</v>
      </c>
      <c r="K36" s="33">
        <f t="shared" si="4"/>
        <v>2.7732000000000001</v>
      </c>
      <c r="L36" s="33">
        <f t="shared" si="4"/>
        <v>1.4229000000000003</v>
      </c>
      <c r="M36" s="33">
        <f t="shared" si="4"/>
        <v>3.2786230769230769</v>
      </c>
      <c r="N36" s="33">
        <f t="shared" si="4"/>
        <v>2.4357000000000002</v>
      </c>
      <c r="O36" s="33">
        <f t="shared" si="4"/>
        <v>3.3631999999999991</v>
      </c>
      <c r="P36" s="33">
        <f t="shared" si="4"/>
        <v>2.7003000000000004</v>
      </c>
      <c r="Q36" s="33">
        <f t="shared" si="4"/>
        <v>2.8715999999999999</v>
      </c>
      <c r="R36" s="33">
        <f t="shared" si="4"/>
        <v>2.3996000000000004</v>
      </c>
      <c r="S36" s="33">
        <f t="shared" si="4"/>
        <v>2.2139000000000002</v>
      </c>
      <c r="T36" s="33">
        <f t="shared" si="4"/>
        <v>2.7336999999999998</v>
      </c>
      <c r="U36" s="33">
        <f t="shared" si="4"/>
        <v>3.3506166666666664</v>
      </c>
      <c r="V36" s="33">
        <f t="shared" si="4"/>
        <v>2.9098999999999999</v>
      </c>
      <c r="W36" s="33">
        <f t="shared" si="4"/>
        <v>2.5832999999999995</v>
      </c>
      <c r="X36" s="33">
        <f t="shared" si="4"/>
        <v>2.9665999999999997</v>
      </c>
      <c r="Y36" s="33">
        <f t="shared" si="4"/>
        <v>1.7315000000000003</v>
      </c>
      <c r="Z36" s="33">
        <f t="shared" si="4"/>
        <v>2.9215999999999998</v>
      </c>
      <c r="AA36" s="33">
        <f t="shared" si="4"/>
        <v>3.4611999999999994</v>
      </c>
      <c r="AB36" s="33">
        <f t="shared" si="4"/>
        <v>2.3821833333333329</v>
      </c>
      <c r="AC36" s="33">
        <f t="shared" si="4"/>
        <v>3.2390999999999988</v>
      </c>
      <c r="AD36" s="33">
        <f t="shared" si="4"/>
        <v>2.5186999999999999</v>
      </c>
      <c r="AE36" s="33">
        <f t="shared" si="4"/>
        <v>2.3503999999999996</v>
      </c>
      <c r="AF36" s="33">
        <f t="shared" si="4"/>
        <v>3.5664999999999996</v>
      </c>
      <c r="AG36" s="17">
        <f>SUM(B36:AF36)/31</f>
        <v>2.7597982630272946</v>
      </c>
    </row>
    <row r="37" spans="1:33" ht="20.25" customHeight="1" x14ac:dyDescent="0.4">
      <c r="A37" s="7" t="s">
        <v>15</v>
      </c>
      <c r="B37" s="17">
        <f t="shared" ref="B37:AF37" si="5">SUM(B8+B15+B27+B34+B36)</f>
        <v>60.051174750000001</v>
      </c>
      <c r="C37" s="17">
        <f t="shared" si="5"/>
        <v>57.795638000000004</v>
      </c>
      <c r="D37" s="17">
        <f t="shared" si="5"/>
        <v>57.190309999999997</v>
      </c>
      <c r="E37" s="17">
        <f t="shared" si="5"/>
        <v>50.079368166666676</v>
      </c>
      <c r="F37" s="17">
        <f t="shared" si="5"/>
        <v>51.027758128205136</v>
      </c>
      <c r="G37" s="17">
        <f t="shared" si="5"/>
        <v>51.667588858974355</v>
      </c>
      <c r="H37" s="17">
        <f t="shared" si="5"/>
        <v>63.300581749999992</v>
      </c>
      <c r="I37" s="17">
        <f t="shared" si="5"/>
        <v>55.997638000000009</v>
      </c>
      <c r="J37" s="17">
        <f t="shared" si="5"/>
        <v>54.939263750000009</v>
      </c>
      <c r="K37" s="17">
        <f t="shared" si="5"/>
        <v>56.532348749999997</v>
      </c>
      <c r="L37" s="17">
        <f t="shared" si="5"/>
        <v>49.762042249999993</v>
      </c>
      <c r="M37" s="17">
        <f t="shared" si="5"/>
        <v>54.256145403846148</v>
      </c>
      <c r="N37" s="17">
        <f t="shared" si="5"/>
        <v>60.201126500000001</v>
      </c>
      <c r="O37" s="17">
        <f t="shared" si="5"/>
        <v>58.561226499999997</v>
      </c>
      <c r="P37" s="17">
        <f t="shared" si="5"/>
        <v>56.331947499999998</v>
      </c>
      <c r="Q37" s="17">
        <f t="shared" si="5"/>
        <v>56.403235999999993</v>
      </c>
      <c r="R37" s="17">
        <f t="shared" si="5"/>
        <v>56.037450000000007</v>
      </c>
      <c r="S37" s="17">
        <f t="shared" si="5"/>
        <v>50.597058583333336</v>
      </c>
      <c r="T37" s="17">
        <f t="shared" si="5"/>
        <v>52.273674333333332</v>
      </c>
      <c r="U37" s="17">
        <f t="shared" si="5"/>
        <v>61.275578666666668</v>
      </c>
      <c r="V37" s="17">
        <f t="shared" si="5"/>
        <v>56.210286250000003</v>
      </c>
      <c r="W37" s="17">
        <f t="shared" si="5"/>
        <v>59.444547249999999</v>
      </c>
      <c r="X37" s="17">
        <f t="shared" si="5"/>
        <v>57.426654249999999</v>
      </c>
      <c r="Y37" s="17">
        <f t="shared" si="5"/>
        <v>54.043480499999994</v>
      </c>
      <c r="Z37" s="17">
        <f t="shared" si="5"/>
        <v>56.169995499999999</v>
      </c>
      <c r="AA37" s="17">
        <f t="shared" si="5"/>
        <v>59.161405999999992</v>
      </c>
      <c r="AB37" s="17">
        <f t="shared" si="5"/>
        <v>63.078412666666658</v>
      </c>
      <c r="AC37" s="17">
        <f t="shared" si="5"/>
        <v>65.26425860714285</v>
      </c>
      <c r="AD37" s="17">
        <f t="shared" si="5"/>
        <v>60.691283857142864</v>
      </c>
      <c r="AE37" s="17">
        <f t="shared" si="5"/>
        <v>55.824591107142851</v>
      </c>
      <c r="AF37" s="17">
        <f t="shared" si="5"/>
        <v>58.783246107142851</v>
      </c>
      <c r="AG37" s="17"/>
    </row>
    <row r="38" spans="1:33" ht="20.25" customHeight="1" x14ac:dyDescent="0.4">
      <c r="A38" s="7" t="s">
        <v>16</v>
      </c>
      <c r="B38" s="17">
        <v>0</v>
      </c>
      <c r="C38" s="17">
        <v>0</v>
      </c>
      <c r="D38" s="17">
        <v>0</v>
      </c>
      <c r="E38" s="17">
        <v>0</v>
      </c>
      <c r="F38" s="17">
        <v>0</v>
      </c>
      <c r="G38" s="17">
        <v>0</v>
      </c>
      <c r="H38" s="17">
        <v>0</v>
      </c>
      <c r="I38" s="17">
        <v>0</v>
      </c>
      <c r="J38" s="17">
        <v>0</v>
      </c>
      <c r="K38" s="17">
        <v>0</v>
      </c>
      <c r="L38" s="17">
        <v>0</v>
      </c>
      <c r="M38" s="17">
        <v>0</v>
      </c>
      <c r="N38" s="17">
        <v>0</v>
      </c>
      <c r="O38" s="17">
        <v>0</v>
      </c>
      <c r="P38" s="17">
        <v>0</v>
      </c>
      <c r="Q38" s="17">
        <v>0</v>
      </c>
      <c r="R38" s="17">
        <v>0</v>
      </c>
      <c r="S38" s="17">
        <v>0</v>
      </c>
      <c r="T38" s="17">
        <v>0</v>
      </c>
      <c r="U38" s="17">
        <v>0</v>
      </c>
      <c r="V38" s="17">
        <v>0</v>
      </c>
      <c r="W38" s="17">
        <v>0</v>
      </c>
      <c r="X38" s="17">
        <v>0</v>
      </c>
      <c r="Y38" s="17">
        <v>0</v>
      </c>
      <c r="Z38" s="17">
        <v>0</v>
      </c>
      <c r="AA38" s="17">
        <v>0</v>
      </c>
      <c r="AB38" s="17">
        <v>0</v>
      </c>
      <c r="AC38" s="17">
        <v>0</v>
      </c>
      <c r="AD38" s="17">
        <v>0</v>
      </c>
      <c r="AE38" s="17">
        <v>0</v>
      </c>
      <c r="AF38" s="17">
        <v>0</v>
      </c>
      <c r="AG38" s="17"/>
    </row>
    <row r="39" spans="1:33" ht="20.25" customHeight="1" x14ac:dyDescent="0.4">
      <c r="A39" s="8" t="s">
        <v>20</v>
      </c>
      <c r="B39" s="16">
        <f t="shared" ref="B39:AF39" si="6">SUM(B37:B38)</f>
        <v>60.051174750000001</v>
      </c>
      <c r="C39" s="16">
        <f t="shared" si="6"/>
        <v>57.795638000000004</v>
      </c>
      <c r="D39" s="16">
        <f t="shared" si="6"/>
        <v>57.190309999999997</v>
      </c>
      <c r="E39" s="16">
        <f t="shared" si="6"/>
        <v>50.079368166666676</v>
      </c>
      <c r="F39" s="16">
        <f t="shared" si="6"/>
        <v>51.027758128205136</v>
      </c>
      <c r="G39" s="16">
        <f t="shared" si="6"/>
        <v>51.667588858974355</v>
      </c>
      <c r="H39" s="16">
        <f t="shared" si="6"/>
        <v>63.300581749999992</v>
      </c>
      <c r="I39" s="16">
        <f t="shared" si="6"/>
        <v>55.997638000000009</v>
      </c>
      <c r="J39" s="16">
        <f t="shared" si="6"/>
        <v>54.939263750000009</v>
      </c>
      <c r="K39" s="16">
        <f t="shared" si="6"/>
        <v>56.532348749999997</v>
      </c>
      <c r="L39" s="16">
        <f t="shared" si="6"/>
        <v>49.762042249999993</v>
      </c>
      <c r="M39" s="16">
        <f t="shared" si="6"/>
        <v>54.256145403846148</v>
      </c>
      <c r="N39" s="16">
        <f t="shared" si="6"/>
        <v>60.201126500000001</v>
      </c>
      <c r="O39" s="16">
        <f t="shared" si="6"/>
        <v>58.561226499999997</v>
      </c>
      <c r="P39" s="16">
        <f t="shared" si="6"/>
        <v>56.331947499999998</v>
      </c>
      <c r="Q39" s="16">
        <f t="shared" si="6"/>
        <v>56.403235999999993</v>
      </c>
      <c r="R39" s="16">
        <f t="shared" si="6"/>
        <v>56.037450000000007</v>
      </c>
      <c r="S39" s="16">
        <f t="shared" si="6"/>
        <v>50.597058583333336</v>
      </c>
      <c r="T39" s="16">
        <f t="shared" si="6"/>
        <v>52.273674333333332</v>
      </c>
      <c r="U39" s="16">
        <f t="shared" si="6"/>
        <v>61.275578666666668</v>
      </c>
      <c r="V39" s="16">
        <f t="shared" si="6"/>
        <v>56.210286250000003</v>
      </c>
      <c r="W39" s="16">
        <f t="shared" si="6"/>
        <v>59.444547249999999</v>
      </c>
      <c r="X39" s="16">
        <f t="shared" si="6"/>
        <v>57.426654249999999</v>
      </c>
      <c r="Y39" s="16">
        <f t="shared" si="6"/>
        <v>54.043480499999994</v>
      </c>
      <c r="Z39" s="16">
        <f t="shared" si="6"/>
        <v>56.169995499999999</v>
      </c>
      <c r="AA39" s="16">
        <f t="shared" si="6"/>
        <v>59.161405999999992</v>
      </c>
      <c r="AB39" s="16">
        <f t="shared" si="6"/>
        <v>63.078412666666658</v>
      </c>
      <c r="AC39" s="16">
        <f t="shared" si="6"/>
        <v>65.26425860714285</v>
      </c>
      <c r="AD39" s="16">
        <f t="shared" si="6"/>
        <v>60.691283857142864</v>
      </c>
      <c r="AE39" s="16">
        <f t="shared" si="6"/>
        <v>55.824591107142851</v>
      </c>
      <c r="AF39" s="16">
        <f t="shared" si="6"/>
        <v>58.783246107142851</v>
      </c>
      <c r="AG39" s="17">
        <f>SUM(B39:AF39)/31</f>
        <v>56.786429612460118</v>
      </c>
    </row>
    <row r="40" spans="1:33" ht="27.75" customHeight="1" x14ac:dyDescent="0.4">
      <c r="A40" s="8"/>
      <c r="B40" s="9"/>
      <c r="C40" s="6"/>
      <c r="D40" s="6"/>
      <c r="E40" s="6"/>
      <c r="F40" s="6"/>
      <c r="G40" s="6"/>
      <c r="H40" s="6"/>
      <c r="I40" s="9"/>
      <c r="J40" s="9"/>
      <c r="K40" s="9"/>
      <c r="L40" s="9"/>
      <c r="M40" s="9"/>
      <c r="N40" s="9"/>
      <c r="O40" s="9"/>
      <c r="P40" s="9"/>
    </row>
    <row r="41" spans="1:33" ht="27.75" customHeight="1" x14ac:dyDescent="0.4">
      <c r="I41" s="10"/>
      <c r="J41" s="10"/>
      <c r="K41" s="10"/>
      <c r="L41" s="10"/>
      <c r="M41" s="10"/>
      <c r="N41" s="10"/>
      <c r="O41" s="10"/>
      <c r="P41" s="10"/>
      <c r="Q41" s="6"/>
      <c r="R41" s="6"/>
      <c r="Z41" s="10"/>
      <c r="AA41" s="10"/>
      <c r="AB41" s="10"/>
      <c r="AC41" s="10"/>
      <c r="AD41" s="10"/>
      <c r="AE41" s="10"/>
      <c r="AF41" s="10"/>
      <c r="AG41" s="10"/>
    </row>
    <row r="43" spans="1:33" x14ac:dyDescent="0.4">
      <c r="I43" s="10"/>
      <c r="J43" s="10"/>
      <c r="K43" s="10"/>
      <c r="L43" s="10"/>
      <c r="M43" s="10"/>
      <c r="N43" s="10"/>
      <c r="O43" s="10"/>
      <c r="P43" s="10"/>
      <c r="Q43" s="6"/>
      <c r="R43" s="6"/>
      <c r="Z43" s="10"/>
      <c r="AA43" s="10"/>
      <c r="AB43" s="10"/>
      <c r="AC43" s="10"/>
      <c r="AD43" s="10"/>
      <c r="AE43" s="10"/>
      <c r="AF43" s="10"/>
      <c r="AG43" s="10"/>
    </row>
    <row r="44" spans="1:33" x14ac:dyDescent="0.4">
      <c r="I44" s="10"/>
      <c r="J44" s="10"/>
      <c r="K44" s="10"/>
      <c r="L44" s="10"/>
      <c r="M44" s="10"/>
      <c r="N44" s="10"/>
      <c r="O44" s="10"/>
      <c r="P44" s="10"/>
    </row>
  </sheetData>
  <phoneticPr fontId="19" type="noConversion"/>
  <pageMargins left="0.56000000000000005" right="0.54" top="0.5" bottom="0.5" header="0.5" footer="0.5"/>
  <pageSetup scale="30" orientation="landscape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H43"/>
  <sheetViews>
    <sheetView zoomScale="50" zoomScaleNormal="50" zoomScalePageLayoutView="50" workbookViewId="0">
      <pane xSplit="1" ySplit="4" topLeftCell="B5" activePane="bottomRight" state="frozen"/>
      <selection pane="topRight" activeCell="B1" sqref="B1"/>
      <selection pane="bottomLeft" activeCell="A12" sqref="A12"/>
      <selection pane="bottomRight" activeCell="B40" sqref="B40:AF40"/>
    </sheetView>
  </sheetViews>
  <sheetFormatPr defaultColWidth="11.53515625" defaultRowHeight="20.25" customHeight="1" x14ac:dyDescent="0.4"/>
  <cols>
    <col min="1" max="1" width="32.23046875" style="7" customWidth="1"/>
    <col min="2" max="13" width="8.23046875" style="7" customWidth="1"/>
    <col min="14" max="14" width="9.765625" style="7" customWidth="1"/>
    <col min="15" max="15" width="9" style="7" customWidth="1"/>
    <col min="16" max="25" width="8.23046875" style="7" customWidth="1"/>
    <col min="26" max="26" width="9.4609375" style="7" customWidth="1"/>
    <col min="27" max="32" width="8.23046875" style="7" customWidth="1"/>
    <col min="33" max="33" width="13.53515625" style="7" customWidth="1"/>
    <col min="34" max="34" width="17.07421875" style="7" customWidth="1"/>
    <col min="35" max="16384" width="11.53515625" style="7"/>
  </cols>
  <sheetData>
    <row r="1" spans="1:34" ht="20.25" customHeight="1" x14ac:dyDescent="0.4">
      <c r="A1" s="1" t="s">
        <v>21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spans="1:34" ht="20.25" customHeight="1" x14ac:dyDescent="0.4">
      <c r="A2" s="36">
        <v>45931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</row>
    <row r="3" spans="1:34" ht="20.25" customHeight="1" x14ac:dyDescent="0.4">
      <c r="A3" s="3" t="s">
        <v>19</v>
      </c>
      <c r="Z3" s="4"/>
      <c r="AA3" s="2"/>
      <c r="AB3" s="4"/>
      <c r="AC3" s="4"/>
      <c r="AD3" s="4"/>
      <c r="AE3" s="4"/>
      <c r="AF3" s="4"/>
      <c r="AG3" s="28"/>
      <c r="AH3" s="5" t="s">
        <v>39</v>
      </c>
    </row>
    <row r="4" spans="1:34" ht="20.25" customHeight="1" x14ac:dyDescent="0.4">
      <c r="B4" s="24">
        <v>1</v>
      </c>
      <c r="C4" s="24">
        <v>2</v>
      </c>
      <c r="D4" s="24">
        <v>3</v>
      </c>
      <c r="E4" s="24">
        <v>4</v>
      </c>
      <c r="F4" s="24">
        <v>5</v>
      </c>
      <c r="G4" s="24">
        <v>6</v>
      </c>
      <c r="H4" s="24">
        <v>7</v>
      </c>
      <c r="I4" s="24">
        <v>8</v>
      </c>
      <c r="J4" s="24">
        <v>9</v>
      </c>
      <c r="K4" s="24">
        <v>10</v>
      </c>
      <c r="L4" s="24">
        <v>11</v>
      </c>
      <c r="M4" s="24">
        <v>12</v>
      </c>
      <c r="N4" s="24">
        <v>13</v>
      </c>
      <c r="O4" s="24">
        <v>14</v>
      </c>
      <c r="P4" s="24">
        <v>15</v>
      </c>
      <c r="Q4" s="5">
        <v>16</v>
      </c>
      <c r="R4" s="5">
        <v>17</v>
      </c>
      <c r="S4" s="5">
        <v>18</v>
      </c>
      <c r="T4" s="5">
        <v>19</v>
      </c>
      <c r="U4" s="5">
        <v>20</v>
      </c>
      <c r="V4" s="5">
        <v>21</v>
      </c>
      <c r="W4" s="5">
        <v>22</v>
      </c>
      <c r="X4" s="5">
        <v>23</v>
      </c>
      <c r="Y4" s="5">
        <v>24</v>
      </c>
      <c r="Z4" s="5">
        <v>25</v>
      </c>
      <c r="AA4" s="5">
        <v>26</v>
      </c>
      <c r="AB4" s="5">
        <v>27</v>
      </c>
      <c r="AC4" s="5">
        <v>28</v>
      </c>
      <c r="AD4" s="5">
        <v>29</v>
      </c>
      <c r="AE4" s="5">
        <v>30</v>
      </c>
      <c r="AF4" s="5">
        <v>31</v>
      </c>
      <c r="AG4" s="5" t="s">
        <v>28</v>
      </c>
      <c r="AH4" s="5" t="s">
        <v>38</v>
      </c>
    </row>
    <row r="5" spans="1:34" ht="20.25" customHeight="1" x14ac:dyDescent="0.4">
      <c r="A5" s="8" t="s">
        <v>0</v>
      </c>
      <c r="B5" s="56"/>
      <c r="C5" s="56"/>
      <c r="D5" s="56"/>
      <c r="E5" s="56"/>
      <c r="F5" s="56"/>
      <c r="G5" s="56"/>
      <c r="H5" s="56"/>
      <c r="I5" s="57"/>
      <c r="J5" s="57"/>
      <c r="K5" s="57"/>
      <c r="L5" s="57"/>
      <c r="M5" s="57"/>
      <c r="N5" s="57"/>
      <c r="O5" s="57"/>
      <c r="P5" s="57"/>
      <c r="Q5" s="57"/>
      <c r="R5" s="57"/>
      <c r="S5" s="56"/>
      <c r="T5" s="56"/>
      <c r="U5" s="56"/>
      <c r="V5" s="56"/>
      <c r="W5" s="56"/>
      <c r="X5" s="56"/>
      <c r="Y5" s="56"/>
      <c r="Z5" s="57"/>
      <c r="AA5" s="57"/>
      <c r="AB5" s="57"/>
      <c r="AC5" s="57"/>
      <c r="AD5" s="57"/>
      <c r="AE5" s="57"/>
      <c r="AF5" s="57"/>
      <c r="AG5" s="57"/>
      <c r="AH5" s="6"/>
    </row>
    <row r="6" spans="1:34" ht="20.25" customHeight="1" x14ac:dyDescent="0.4">
      <c r="A6" s="7" t="s">
        <v>1</v>
      </c>
      <c r="B6" s="19">
        <v>3.9238179999999998</v>
      </c>
      <c r="C6" s="19">
        <v>4.2001359999999996</v>
      </c>
      <c r="D6" s="19">
        <v>4.4212259999999999</v>
      </c>
      <c r="E6" s="19">
        <v>4.1335249999999997</v>
      </c>
      <c r="F6" s="19">
        <v>3.985182</v>
      </c>
      <c r="G6" s="19">
        <v>4.7827950000000001</v>
      </c>
      <c r="H6" s="19">
        <v>4.3842309999999998</v>
      </c>
      <c r="I6" s="19">
        <v>1.518006</v>
      </c>
      <c r="J6" s="19">
        <v>4.034116</v>
      </c>
      <c r="K6" s="19">
        <v>3.8506429999999998</v>
      </c>
      <c r="L6" s="19">
        <v>4.2395040000000002</v>
      </c>
      <c r="M6" s="19">
        <v>4.2604540000000002</v>
      </c>
      <c r="N6" s="19">
        <v>4.2624769999999996</v>
      </c>
      <c r="O6" s="19">
        <v>3.9369070000000002</v>
      </c>
      <c r="P6" s="19">
        <v>2.6611259999999999</v>
      </c>
      <c r="Q6" s="19">
        <v>4.7274770000000004</v>
      </c>
      <c r="R6" s="19">
        <v>3.9995569999999998</v>
      </c>
      <c r="S6" s="19">
        <v>5.406765</v>
      </c>
      <c r="T6" s="19">
        <v>3.900671</v>
      </c>
      <c r="U6" s="19">
        <v>3.9554260000000001</v>
      </c>
      <c r="V6" s="19">
        <v>4.0066050000000004</v>
      </c>
      <c r="W6" s="19">
        <v>5.1466510000000003</v>
      </c>
      <c r="X6" s="19">
        <v>4.3511730000000002</v>
      </c>
      <c r="Y6" s="19">
        <v>4.1998709999999999</v>
      </c>
      <c r="Z6" s="19">
        <v>4.5913139999999997</v>
      </c>
      <c r="AA6" s="19">
        <v>3.2597809999999998</v>
      </c>
      <c r="AB6" s="19">
        <v>5.154833</v>
      </c>
      <c r="AC6" s="19">
        <v>4.7780709999999997</v>
      </c>
      <c r="AD6" s="19">
        <v>2.5617890000000001</v>
      </c>
      <c r="AE6" s="19">
        <v>5.0321720000000001</v>
      </c>
      <c r="AF6" s="19">
        <v>4.3511740000000003</v>
      </c>
      <c r="AG6" s="18"/>
      <c r="AH6" s="6" t="s">
        <v>35</v>
      </c>
    </row>
    <row r="7" spans="1:34" ht="20.25" customHeight="1" x14ac:dyDescent="0.4">
      <c r="A7" s="7" t="s">
        <v>2</v>
      </c>
      <c r="B7" s="19">
        <v>10.129736250000001</v>
      </c>
      <c r="C7" s="19">
        <v>11.21646625</v>
      </c>
      <c r="D7" s="19">
        <v>11.2689445</v>
      </c>
      <c r="E7" s="19">
        <v>10.608003499999999</v>
      </c>
      <c r="F7" s="19">
        <v>11.042807250000001</v>
      </c>
      <c r="G7" s="19">
        <v>11.87916525</v>
      </c>
      <c r="H7" s="19">
        <v>11.662790750000001</v>
      </c>
      <c r="I7" s="19">
        <v>11.3527965</v>
      </c>
      <c r="J7" s="19">
        <v>12.807098250000001</v>
      </c>
      <c r="K7" s="19">
        <v>10.753523749999999</v>
      </c>
      <c r="L7" s="19">
        <v>10.238355500000001</v>
      </c>
      <c r="M7" s="19">
        <v>10.79731975</v>
      </c>
      <c r="N7" s="19">
        <v>10.406397500000001</v>
      </c>
      <c r="O7" s="19">
        <v>10.897361999999999</v>
      </c>
      <c r="P7" s="19">
        <v>10.909046249999999</v>
      </c>
      <c r="Q7" s="19">
        <v>10.567924750000001</v>
      </c>
      <c r="R7" s="19">
        <v>10.509633500000001</v>
      </c>
      <c r="S7" s="19">
        <v>10.311056750000001</v>
      </c>
      <c r="T7" s="19">
        <v>10.969638</v>
      </c>
      <c r="U7" s="19">
        <v>10.66947775</v>
      </c>
      <c r="V7" s="19">
        <v>10.789164</v>
      </c>
      <c r="W7" s="19">
        <v>10.7076575</v>
      </c>
      <c r="X7" s="19">
        <v>10.748300749999999</v>
      </c>
      <c r="Y7" s="19">
        <v>10.3936575</v>
      </c>
      <c r="Z7" s="19">
        <v>10.49942525</v>
      </c>
      <c r="AA7" s="19">
        <v>10.054357999999999</v>
      </c>
      <c r="AB7" s="19">
        <v>10.925311750000001</v>
      </c>
      <c r="AC7" s="19">
        <v>10.443778249999999</v>
      </c>
      <c r="AD7" s="19">
        <v>10.23824625</v>
      </c>
      <c r="AE7" s="19">
        <v>10.468402750000001</v>
      </c>
      <c r="AF7" s="19">
        <v>10.105400249999999</v>
      </c>
      <c r="AG7" s="18"/>
      <c r="AH7" s="6" t="s">
        <v>34</v>
      </c>
    </row>
    <row r="8" spans="1:34" ht="20.25" customHeight="1" x14ac:dyDescent="0.4">
      <c r="B8" s="58">
        <f t="shared" ref="B8:AF8" si="0">SUM(B6:B7)</f>
        <v>14.053554250000001</v>
      </c>
      <c r="C8" s="58">
        <f t="shared" si="0"/>
        <v>15.41660225</v>
      </c>
      <c r="D8" s="58">
        <f t="shared" si="0"/>
        <v>15.690170500000001</v>
      </c>
      <c r="E8" s="58">
        <f t="shared" si="0"/>
        <v>14.741528499999998</v>
      </c>
      <c r="F8" s="58">
        <f t="shared" si="0"/>
        <v>15.027989250000001</v>
      </c>
      <c r="G8" s="58">
        <f t="shared" si="0"/>
        <v>16.66196025</v>
      </c>
      <c r="H8" s="58">
        <f t="shared" si="0"/>
        <v>16.047021749999999</v>
      </c>
      <c r="I8" s="58">
        <f t="shared" si="0"/>
        <v>12.8708025</v>
      </c>
      <c r="J8" s="58">
        <f t="shared" si="0"/>
        <v>16.84121425</v>
      </c>
      <c r="K8" s="58">
        <f t="shared" si="0"/>
        <v>14.604166749999999</v>
      </c>
      <c r="L8" s="58">
        <f t="shared" si="0"/>
        <v>14.477859500000001</v>
      </c>
      <c r="M8" s="58">
        <f t="shared" si="0"/>
        <v>15.057773749999999</v>
      </c>
      <c r="N8" s="58">
        <f t="shared" si="0"/>
        <v>14.668874500000001</v>
      </c>
      <c r="O8" s="58">
        <f t="shared" si="0"/>
        <v>14.834268999999999</v>
      </c>
      <c r="P8" s="58">
        <f t="shared" si="0"/>
        <v>13.570172249999999</v>
      </c>
      <c r="Q8" s="58">
        <f t="shared" si="0"/>
        <v>15.295401750000002</v>
      </c>
      <c r="R8" s="58">
        <f t="shared" si="0"/>
        <v>14.509190500000001</v>
      </c>
      <c r="S8" s="58">
        <f t="shared" si="0"/>
        <v>15.717821750000001</v>
      </c>
      <c r="T8" s="58">
        <f t="shared" si="0"/>
        <v>14.870308999999999</v>
      </c>
      <c r="U8" s="58">
        <f t="shared" si="0"/>
        <v>14.624903750000001</v>
      </c>
      <c r="V8" s="58">
        <f t="shared" si="0"/>
        <v>14.795769</v>
      </c>
      <c r="W8" s="58">
        <f t="shared" si="0"/>
        <v>15.8543085</v>
      </c>
      <c r="X8" s="58">
        <f t="shared" si="0"/>
        <v>15.099473749999998</v>
      </c>
      <c r="Y8" s="58">
        <f t="shared" si="0"/>
        <v>14.5935285</v>
      </c>
      <c r="Z8" s="58">
        <f t="shared" si="0"/>
        <v>15.090739249999999</v>
      </c>
      <c r="AA8" s="58">
        <f t="shared" si="0"/>
        <v>13.314138999999999</v>
      </c>
      <c r="AB8" s="58">
        <f t="shared" si="0"/>
        <v>16.080144750000002</v>
      </c>
      <c r="AC8" s="58">
        <f t="shared" si="0"/>
        <v>15.221849249999998</v>
      </c>
      <c r="AD8" s="58">
        <f t="shared" si="0"/>
        <v>12.800035250000001</v>
      </c>
      <c r="AE8" s="58">
        <f t="shared" si="0"/>
        <v>15.500574750000002</v>
      </c>
      <c r="AF8" s="58">
        <f t="shared" si="0"/>
        <v>14.456574249999999</v>
      </c>
      <c r="AG8" s="58">
        <f>AVERAGE(C8:AF8)</f>
        <v>14.944505600000001</v>
      </c>
      <c r="AH8" s="17">
        <v>87</v>
      </c>
    </row>
    <row r="9" spans="1:34" ht="20.25" customHeight="1" x14ac:dyDescent="0.4">
      <c r="A9" s="8" t="s">
        <v>3</v>
      </c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58"/>
    </row>
    <row r="10" spans="1:34" ht="20.25" customHeight="1" x14ac:dyDescent="0.4">
      <c r="A10" s="7" t="s">
        <v>18</v>
      </c>
      <c r="B10" s="35">
        <v>11.6</v>
      </c>
      <c r="C10" s="35">
        <v>17.95</v>
      </c>
      <c r="D10" s="35">
        <v>21.69</v>
      </c>
      <c r="E10" s="35">
        <v>15.22</v>
      </c>
      <c r="F10" s="35">
        <v>19.46</v>
      </c>
      <c r="G10" s="35">
        <v>16.86</v>
      </c>
      <c r="H10" s="35">
        <v>16.14</v>
      </c>
      <c r="I10" s="35">
        <v>17.309999999999999</v>
      </c>
      <c r="J10" s="35">
        <v>16.41</v>
      </c>
      <c r="K10" s="35">
        <v>20.39</v>
      </c>
      <c r="L10" s="35">
        <v>22.72</v>
      </c>
      <c r="M10" s="35">
        <v>14.45</v>
      </c>
      <c r="N10" s="35">
        <v>11.35</v>
      </c>
      <c r="O10" s="35">
        <v>16.53</v>
      </c>
      <c r="P10" s="35">
        <v>16.989999999999998</v>
      </c>
      <c r="Q10" s="35">
        <v>17.170000000000002</v>
      </c>
      <c r="R10" s="35">
        <v>20.67</v>
      </c>
      <c r="S10" s="35">
        <v>16.53</v>
      </c>
      <c r="T10" s="35">
        <v>15.14</v>
      </c>
      <c r="U10" s="35">
        <v>15.33</v>
      </c>
      <c r="V10" s="35">
        <v>16.53</v>
      </c>
      <c r="W10" s="35">
        <v>17.3</v>
      </c>
      <c r="X10" s="35">
        <v>18.170000000000002</v>
      </c>
      <c r="Y10" s="35">
        <v>16</v>
      </c>
      <c r="Z10" s="35">
        <v>19.420000000000002</v>
      </c>
      <c r="AA10" s="35">
        <v>19.02</v>
      </c>
      <c r="AB10" s="35">
        <v>13.11</v>
      </c>
      <c r="AC10" s="35">
        <v>16.28</v>
      </c>
      <c r="AD10" s="35">
        <v>16.61</v>
      </c>
      <c r="AE10" s="35">
        <v>16.96</v>
      </c>
      <c r="AF10" s="35">
        <v>16.22</v>
      </c>
      <c r="AG10" s="58">
        <f>AVERAGE(B10:AF10)</f>
        <v>16.952580645161291</v>
      </c>
      <c r="AH10" s="6" t="s">
        <v>36</v>
      </c>
    </row>
    <row r="11" spans="1:34" ht="20.25" customHeight="1" x14ac:dyDescent="0.4">
      <c r="A11" s="6" t="s">
        <v>26</v>
      </c>
      <c r="B11" s="35">
        <v>0.45</v>
      </c>
      <c r="C11" s="35">
        <v>-0.45</v>
      </c>
      <c r="D11" s="35">
        <v>-0.62</v>
      </c>
      <c r="E11" s="35">
        <v>-0.33</v>
      </c>
      <c r="F11" s="35">
        <v>-0.28000000000000003</v>
      </c>
      <c r="G11" s="35">
        <v>-0.38</v>
      </c>
      <c r="H11" s="35">
        <v>-0.48</v>
      </c>
      <c r="I11" s="35">
        <v>-0.54</v>
      </c>
      <c r="J11" s="35">
        <v>-0.55000000000000004</v>
      </c>
      <c r="K11" s="35">
        <v>-0.49</v>
      </c>
      <c r="L11" s="35">
        <v>-0.7</v>
      </c>
      <c r="M11" s="35">
        <v>-0.51</v>
      </c>
      <c r="N11" s="35">
        <v>-0.37</v>
      </c>
      <c r="O11" s="35">
        <v>-7.0000000000000007E-2</v>
      </c>
      <c r="P11" s="35">
        <v>-0.51</v>
      </c>
      <c r="Q11" s="35">
        <v>-0.53</v>
      </c>
      <c r="R11" s="35">
        <v>-0.75</v>
      </c>
      <c r="S11" s="35">
        <v>-0.53</v>
      </c>
      <c r="T11" s="35">
        <v>-0.54</v>
      </c>
      <c r="U11" s="35">
        <v>-0.38</v>
      </c>
      <c r="V11" s="35">
        <v>-0.52</v>
      </c>
      <c r="W11" s="35">
        <v>-0.54</v>
      </c>
      <c r="X11" s="35">
        <v>-0.59</v>
      </c>
      <c r="Y11" s="35">
        <v>-0.49</v>
      </c>
      <c r="Z11" s="35">
        <v>-0.7</v>
      </c>
      <c r="AA11" s="35">
        <v>-0.65</v>
      </c>
      <c r="AB11" s="35">
        <v>-0.26</v>
      </c>
      <c r="AC11" s="35">
        <v>-0.57999999999999996</v>
      </c>
      <c r="AD11" s="35">
        <v>-0.54</v>
      </c>
      <c r="AE11" s="35">
        <v>-0.56000000000000005</v>
      </c>
      <c r="AF11" s="35">
        <v>-0.64</v>
      </c>
      <c r="AG11" s="58">
        <f>SUM(B11:AF11)</f>
        <v>-14.63</v>
      </c>
      <c r="AH11" s="17">
        <v>6.8</v>
      </c>
    </row>
    <row r="12" spans="1:34" ht="20.25" customHeight="1" x14ac:dyDescent="0.4">
      <c r="A12" s="7" t="s">
        <v>5</v>
      </c>
      <c r="B12" s="35">
        <v>0.43</v>
      </c>
      <c r="C12" s="35">
        <v>0.54</v>
      </c>
      <c r="D12" s="35">
        <v>0.53</v>
      </c>
      <c r="E12" s="35">
        <v>0.54</v>
      </c>
      <c r="F12" s="35">
        <v>0.56000000000000005</v>
      </c>
      <c r="G12" s="35">
        <v>0.56000000000000005</v>
      </c>
      <c r="H12" s="35">
        <v>0.6</v>
      </c>
      <c r="I12" s="35">
        <v>0.65</v>
      </c>
      <c r="J12" s="35">
        <v>0.6</v>
      </c>
      <c r="K12" s="35">
        <v>0.51</v>
      </c>
      <c r="L12" s="35">
        <v>0.52</v>
      </c>
      <c r="M12" s="35">
        <v>0.52</v>
      </c>
      <c r="N12" s="35">
        <v>0.52</v>
      </c>
      <c r="O12" s="35">
        <v>0.5</v>
      </c>
      <c r="P12" s="35">
        <v>0.47</v>
      </c>
      <c r="Q12" s="35">
        <v>0.4</v>
      </c>
      <c r="R12" s="35">
        <v>0.43</v>
      </c>
      <c r="S12" s="35">
        <v>0.42</v>
      </c>
      <c r="T12" s="35">
        <v>0.43</v>
      </c>
      <c r="U12" s="35">
        <v>0.43</v>
      </c>
      <c r="V12" s="35">
        <v>0.46</v>
      </c>
      <c r="W12" s="35">
        <v>0.49</v>
      </c>
      <c r="X12" s="35">
        <v>0.5</v>
      </c>
      <c r="Y12" s="35">
        <v>0.49</v>
      </c>
      <c r="Z12" s="35">
        <v>0.5</v>
      </c>
      <c r="AA12" s="35">
        <v>0.52</v>
      </c>
      <c r="AB12" s="35">
        <v>0.48</v>
      </c>
      <c r="AC12" s="35">
        <v>0.52</v>
      </c>
      <c r="AD12" s="35">
        <v>0.52</v>
      </c>
      <c r="AE12" s="35">
        <v>0.5</v>
      </c>
      <c r="AF12" s="35">
        <v>0.45</v>
      </c>
      <c r="AG12" s="58">
        <f>AVERAGE(B12:AF12)</f>
        <v>0.50290322580645153</v>
      </c>
    </row>
    <row r="13" spans="1:34" ht="20.25" customHeight="1" x14ac:dyDescent="0.4">
      <c r="A13" s="7" t="s">
        <v>6</v>
      </c>
      <c r="B13" s="35">
        <v>0</v>
      </c>
      <c r="C13" s="35">
        <v>0</v>
      </c>
      <c r="D13" s="35">
        <v>0</v>
      </c>
      <c r="E13" s="35">
        <v>0</v>
      </c>
      <c r="F13" s="35">
        <v>0</v>
      </c>
      <c r="G13" s="35">
        <v>0</v>
      </c>
      <c r="H13" s="35">
        <v>0</v>
      </c>
      <c r="I13" s="35">
        <v>0</v>
      </c>
      <c r="J13" s="35">
        <v>0</v>
      </c>
      <c r="K13" s="35">
        <v>0</v>
      </c>
      <c r="L13" s="35">
        <v>0</v>
      </c>
      <c r="M13" s="35">
        <v>0</v>
      </c>
      <c r="N13" s="35">
        <v>0</v>
      </c>
      <c r="O13" s="35">
        <v>0</v>
      </c>
      <c r="P13" s="35">
        <v>0</v>
      </c>
      <c r="Q13" s="35">
        <v>0</v>
      </c>
      <c r="R13" s="35">
        <v>0</v>
      </c>
      <c r="S13" s="35">
        <v>0</v>
      </c>
      <c r="T13" s="35">
        <v>0</v>
      </c>
      <c r="U13" s="35">
        <v>0</v>
      </c>
      <c r="V13" s="35">
        <v>0</v>
      </c>
      <c r="W13" s="35">
        <v>0</v>
      </c>
      <c r="X13" s="35">
        <v>0</v>
      </c>
      <c r="Y13" s="35">
        <v>0</v>
      </c>
      <c r="Z13" s="35">
        <v>0</v>
      </c>
      <c r="AA13" s="35">
        <v>0</v>
      </c>
      <c r="AB13" s="35">
        <v>0</v>
      </c>
      <c r="AC13" s="35">
        <v>0</v>
      </c>
      <c r="AD13" s="35">
        <v>0</v>
      </c>
      <c r="AE13" s="35">
        <v>0</v>
      </c>
      <c r="AF13" s="35">
        <v>0</v>
      </c>
      <c r="AG13" s="58"/>
    </row>
    <row r="14" spans="1:34" ht="20.25" customHeight="1" x14ac:dyDescent="0.4">
      <c r="A14" s="7" t="s">
        <v>7</v>
      </c>
      <c r="B14" s="35">
        <v>0.28000000000000003</v>
      </c>
      <c r="C14" s="35">
        <v>0.06</v>
      </c>
      <c r="D14" s="35"/>
      <c r="E14" s="35"/>
      <c r="F14" s="35"/>
      <c r="G14" s="35"/>
      <c r="H14" s="35"/>
      <c r="I14" s="35"/>
      <c r="J14" s="35">
        <v>0.42</v>
      </c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58"/>
    </row>
    <row r="15" spans="1:34" ht="20.25" customHeight="1" x14ac:dyDescent="0.4">
      <c r="B15" s="58">
        <f t="shared" ref="B15:AF15" si="1">SUM(B10:B14)</f>
        <v>12.759999999999998</v>
      </c>
      <c r="C15" s="58">
        <f t="shared" si="1"/>
        <v>18.099999999999998</v>
      </c>
      <c r="D15" s="58">
        <f t="shared" si="1"/>
        <v>21.6</v>
      </c>
      <c r="E15" s="58">
        <f t="shared" si="1"/>
        <v>15.43</v>
      </c>
      <c r="F15" s="58">
        <f>SUM(F10:F14)</f>
        <v>19.739999999999998</v>
      </c>
      <c r="G15" s="58">
        <f t="shared" si="1"/>
        <v>17.04</v>
      </c>
      <c r="H15" s="58">
        <f t="shared" si="1"/>
        <v>16.260000000000002</v>
      </c>
      <c r="I15" s="58">
        <f t="shared" si="1"/>
        <v>17.419999999999998</v>
      </c>
      <c r="J15" s="58">
        <f>SUM(J10:J14)</f>
        <v>16.880000000000003</v>
      </c>
      <c r="K15" s="58">
        <f>SUM(K10:K14)</f>
        <v>20.410000000000004</v>
      </c>
      <c r="L15" s="58">
        <f t="shared" si="1"/>
        <v>22.54</v>
      </c>
      <c r="M15" s="58">
        <f t="shared" si="1"/>
        <v>14.459999999999999</v>
      </c>
      <c r="N15" s="58">
        <f t="shared" si="1"/>
        <v>11.5</v>
      </c>
      <c r="O15" s="58">
        <f t="shared" si="1"/>
        <v>16.96</v>
      </c>
      <c r="P15" s="58">
        <f t="shared" si="1"/>
        <v>16.949999999999996</v>
      </c>
      <c r="Q15" s="58">
        <f t="shared" si="1"/>
        <v>17.04</v>
      </c>
      <c r="R15" s="58">
        <f t="shared" si="1"/>
        <v>20.350000000000001</v>
      </c>
      <c r="S15" s="58">
        <f t="shared" si="1"/>
        <v>16.420000000000002</v>
      </c>
      <c r="T15" s="58">
        <f t="shared" si="1"/>
        <v>15.030000000000001</v>
      </c>
      <c r="U15" s="58">
        <f t="shared" si="1"/>
        <v>15.379999999999999</v>
      </c>
      <c r="V15" s="58">
        <f t="shared" si="1"/>
        <v>16.470000000000002</v>
      </c>
      <c r="W15" s="58">
        <f t="shared" si="1"/>
        <v>17.25</v>
      </c>
      <c r="X15" s="58">
        <f t="shared" si="1"/>
        <v>18.080000000000002</v>
      </c>
      <c r="Y15" s="58">
        <f t="shared" si="1"/>
        <v>16</v>
      </c>
      <c r="Z15" s="58">
        <f t="shared" si="1"/>
        <v>19.220000000000002</v>
      </c>
      <c r="AA15" s="58">
        <f t="shared" si="1"/>
        <v>18.89</v>
      </c>
      <c r="AB15" s="58">
        <f t="shared" si="1"/>
        <v>13.33</v>
      </c>
      <c r="AC15" s="58">
        <f t="shared" si="1"/>
        <v>16.220000000000002</v>
      </c>
      <c r="AD15" s="58">
        <f t="shared" si="1"/>
        <v>16.59</v>
      </c>
      <c r="AE15" s="58">
        <f t="shared" si="1"/>
        <v>16.900000000000002</v>
      </c>
      <c r="AF15" s="58">
        <f t="shared" si="1"/>
        <v>16.029999999999998</v>
      </c>
      <c r="AG15" s="58">
        <f>AVERAGE(C15:AF15)</f>
        <v>17.149666666666668</v>
      </c>
    </row>
    <row r="16" spans="1:34" ht="20.25" customHeight="1" x14ac:dyDescent="0.4">
      <c r="A16" s="8" t="s">
        <v>40</v>
      </c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58"/>
    </row>
    <row r="17" spans="1:34" ht="20.25" customHeight="1" x14ac:dyDescent="0.4">
      <c r="A17" s="7" t="s">
        <v>8</v>
      </c>
      <c r="B17" s="59">
        <v>14.94</v>
      </c>
      <c r="C17" s="59">
        <v>14.21</v>
      </c>
      <c r="D17" s="59">
        <v>14.51</v>
      </c>
      <c r="E17" s="59">
        <v>13.61</v>
      </c>
      <c r="F17" s="59">
        <v>14.23</v>
      </c>
      <c r="G17" s="59">
        <v>13.85</v>
      </c>
      <c r="H17" s="59">
        <v>13.07</v>
      </c>
      <c r="I17" s="59">
        <v>13.12</v>
      </c>
      <c r="J17" s="59">
        <v>13.71</v>
      </c>
      <c r="K17" s="59">
        <v>13.156000000000001</v>
      </c>
      <c r="L17" s="59">
        <v>12.88</v>
      </c>
      <c r="M17" s="59">
        <v>12.86</v>
      </c>
      <c r="N17" s="59">
        <v>13.34</v>
      </c>
      <c r="O17" s="59">
        <v>12.9</v>
      </c>
      <c r="P17" s="59">
        <v>14.03</v>
      </c>
      <c r="Q17" s="59">
        <v>14.84</v>
      </c>
      <c r="R17" s="59">
        <v>13.78</v>
      </c>
      <c r="S17" s="59">
        <v>13.31</v>
      </c>
      <c r="T17" s="59">
        <v>13.96</v>
      </c>
      <c r="U17" s="59">
        <v>14.07</v>
      </c>
      <c r="V17" s="59">
        <v>15.62</v>
      </c>
      <c r="W17" s="59">
        <v>14.76</v>
      </c>
      <c r="X17" s="59">
        <v>15.01</v>
      </c>
      <c r="Y17" s="59">
        <v>14.33</v>
      </c>
      <c r="Z17" s="59">
        <v>13.31</v>
      </c>
      <c r="AA17" s="59">
        <v>14.81</v>
      </c>
      <c r="AB17" s="59">
        <v>15.7</v>
      </c>
      <c r="AC17" s="59">
        <v>15.79</v>
      </c>
      <c r="AD17" s="59">
        <v>15.09</v>
      </c>
      <c r="AE17" s="59">
        <v>15.06</v>
      </c>
      <c r="AF17" s="59">
        <v>13.98</v>
      </c>
      <c r="AG17" s="58">
        <f>AVERAGE(C17:AF17)</f>
        <v>14.096533333333333</v>
      </c>
      <c r="AH17" s="6" t="s">
        <v>36</v>
      </c>
    </row>
    <row r="18" spans="1:34" ht="20.25" customHeight="1" x14ac:dyDescent="0.4">
      <c r="A18" s="6" t="s">
        <v>26</v>
      </c>
      <c r="B18" s="59">
        <v>0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  <c r="S18" s="59">
        <v>0</v>
      </c>
      <c r="T18" s="59">
        <v>0</v>
      </c>
      <c r="U18" s="59">
        <v>0</v>
      </c>
      <c r="V18" s="59">
        <v>0</v>
      </c>
      <c r="W18" s="59">
        <v>0</v>
      </c>
      <c r="X18" s="59">
        <v>0</v>
      </c>
      <c r="Y18" s="59">
        <v>0</v>
      </c>
      <c r="Z18" s="59">
        <v>0</v>
      </c>
      <c r="AA18" s="59">
        <v>0</v>
      </c>
      <c r="AB18" s="59">
        <v>0</v>
      </c>
      <c r="AC18" s="59">
        <v>0</v>
      </c>
      <c r="AD18" s="59">
        <v>0</v>
      </c>
      <c r="AE18" s="59">
        <v>0</v>
      </c>
      <c r="AF18" s="59">
        <v>0</v>
      </c>
      <c r="AG18" s="58">
        <f>AVERAGE(C18:AF18)</f>
        <v>0</v>
      </c>
      <c r="AH18" s="17">
        <f>SUM(D18:AF18)</f>
        <v>0</v>
      </c>
    </row>
    <row r="19" spans="1:34" ht="20.25" customHeight="1" x14ac:dyDescent="0.4">
      <c r="A19" s="7" t="s">
        <v>9</v>
      </c>
      <c r="B19" s="59"/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18"/>
    </row>
    <row r="20" spans="1:34" ht="20.25" customHeight="1" x14ac:dyDescent="0.4">
      <c r="A20" s="7" t="s">
        <v>23</v>
      </c>
      <c r="B20" s="60">
        <v>73</v>
      </c>
      <c r="C20" s="60">
        <v>75</v>
      </c>
      <c r="D20" s="60">
        <v>87</v>
      </c>
      <c r="E20" s="60">
        <v>76</v>
      </c>
      <c r="F20" s="60">
        <v>87</v>
      </c>
      <c r="G20" s="60">
        <v>88</v>
      </c>
      <c r="H20" s="60">
        <v>78</v>
      </c>
      <c r="I20" s="60">
        <v>73</v>
      </c>
      <c r="J20" s="60">
        <v>70</v>
      </c>
      <c r="K20" s="60">
        <v>78</v>
      </c>
      <c r="L20" s="60">
        <v>72</v>
      </c>
      <c r="M20" s="60">
        <v>87</v>
      </c>
      <c r="N20" s="60">
        <v>110</v>
      </c>
      <c r="O20" s="60">
        <v>85</v>
      </c>
      <c r="P20" s="60">
        <v>86</v>
      </c>
      <c r="Q20" s="60">
        <v>68</v>
      </c>
      <c r="R20" s="60">
        <v>67</v>
      </c>
      <c r="S20" s="60">
        <v>70</v>
      </c>
      <c r="T20" s="60">
        <v>78</v>
      </c>
      <c r="U20" s="60">
        <v>75</v>
      </c>
      <c r="V20" s="60">
        <v>75</v>
      </c>
      <c r="W20" s="60">
        <v>72</v>
      </c>
      <c r="X20" s="60">
        <v>61</v>
      </c>
      <c r="Y20" s="60">
        <v>89</v>
      </c>
      <c r="Z20" s="60">
        <v>89</v>
      </c>
      <c r="AA20" s="60">
        <v>75</v>
      </c>
      <c r="AB20" s="60">
        <v>78</v>
      </c>
      <c r="AC20" s="60">
        <v>70</v>
      </c>
      <c r="AD20" s="60">
        <v>70</v>
      </c>
      <c r="AE20" s="60">
        <v>70</v>
      </c>
      <c r="AF20" s="60">
        <v>80</v>
      </c>
      <c r="AG20" s="69">
        <f>AVERAGE(C20:AF20)</f>
        <v>77.966666666666669</v>
      </c>
    </row>
    <row r="21" spans="1:34" ht="20.25" customHeight="1" x14ac:dyDescent="0.4">
      <c r="A21" s="7" t="s">
        <v>22</v>
      </c>
      <c r="B21" s="59"/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59"/>
      <c r="AB21" s="59"/>
      <c r="AC21" s="59"/>
      <c r="AD21" s="59"/>
      <c r="AE21" s="59"/>
      <c r="AF21" s="59"/>
      <c r="AG21" s="18"/>
    </row>
    <row r="22" spans="1:34" ht="20.25" customHeight="1" x14ac:dyDescent="0.4">
      <c r="A22" s="7" t="s">
        <v>24</v>
      </c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18"/>
    </row>
    <row r="23" spans="1:34" ht="20.25" customHeight="1" x14ac:dyDescent="0.4">
      <c r="A23" s="7" t="s">
        <v>25</v>
      </c>
      <c r="B23" s="59"/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18"/>
    </row>
    <row r="24" spans="1:34" ht="20.25" customHeight="1" x14ac:dyDescent="0.4">
      <c r="A24" s="7" t="s">
        <v>17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18"/>
    </row>
    <row r="25" spans="1:34" ht="20.25" customHeight="1" x14ac:dyDescent="0.4">
      <c r="A25" s="7" t="s">
        <v>5</v>
      </c>
      <c r="B25" s="59">
        <v>0.57999999999999996</v>
      </c>
      <c r="C25" s="59">
        <v>0.57999999999999996</v>
      </c>
      <c r="D25" s="59">
        <v>0.57999999999999996</v>
      </c>
      <c r="E25" s="59">
        <v>0.57999999999999996</v>
      </c>
      <c r="F25" s="59">
        <v>0.57999999999999996</v>
      </c>
      <c r="G25" s="59">
        <v>0.57999999999999996</v>
      </c>
      <c r="H25" s="59">
        <v>0.57999999999999996</v>
      </c>
      <c r="I25" s="59">
        <v>0.57999999999999996</v>
      </c>
      <c r="J25" s="59">
        <v>0.57999999999999996</v>
      </c>
      <c r="K25" s="59">
        <v>0.57999999999999996</v>
      </c>
      <c r="L25" s="59">
        <v>0.57999999999999996</v>
      </c>
      <c r="M25" s="59">
        <v>0.57999999999999996</v>
      </c>
      <c r="N25" s="59">
        <v>0.57999999999999996</v>
      </c>
      <c r="O25" s="59">
        <v>0.57999999999999996</v>
      </c>
      <c r="P25" s="59">
        <v>0.57999999999999996</v>
      </c>
      <c r="Q25" s="59">
        <v>0.57999999999999996</v>
      </c>
      <c r="R25" s="59">
        <v>0.57999999999999996</v>
      </c>
      <c r="S25" s="59">
        <v>0.57999999999999996</v>
      </c>
      <c r="T25" s="59">
        <v>0.57999999999999996</v>
      </c>
      <c r="U25" s="59">
        <v>0.57999999999999996</v>
      </c>
      <c r="V25" s="59">
        <v>0.57999999999999996</v>
      </c>
      <c r="W25" s="59">
        <v>0.57999999999999996</v>
      </c>
      <c r="X25" s="59">
        <v>0.57999999999999996</v>
      </c>
      <c r="Y25" s="59">
        <v>0.57999999999999996</v>
      </c>
      <c r="Z25" s="59">
        <v>0.57999999999999996</v>
      </c>
      <c r="AA25" s="59">
        <v>0.57999999999999996</v>
      </c>
      <c r="AB25" s="59">
        <v>0.57999999999999996</v>
      </c>
      <c r="AC25" s="59">
        <v>0.57999999999999996</v>
      </c>
      <c r="AD25" s="59">
        <v>0.57999999999999996</v>
      </c>
      <c r="AE25" s="59">
        <v>0.57999999999999996</v>
      </c>
      <c r="AF25" s="59">
        <v>0.57999999999999996</v>
      </c>
      <c r="AG25" s="58">
        <f>AVERAGE(C25:AF25)</f>
        <v>0.57999999999999985</v>
      </c>
    </row>
    <row r="26" spans="1:34" ht="20.25" customHeight="1" x14ac:dyDescent="0.4">
      <c r="A26" s="7" t="s">
        <v>10</v>
      </c>
      <c r="B26" s="59"/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18"/>
    </row>
    <row r="27" spans="1:34" ht="20.25" customHeight="1" x14ac:dyDescent="0.4">
      <c r="A27" s="7" t="s">
        <v>7</v>
      </c>
      <c r="B27" s="59"/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18"/>
    </row>
    <row r="28" spans="1:34" ht="20.25" customHeight="1" x14ac:dyDescent="0.4">
      <c r="B28" s="58">
        <f>SUM(B17+B18+B19+B24+B25+B26+B27)</f>
        <v>15.52</v>
      </c>
      <c r="C28" s="58">
        <f t="shared" ref="C28:Z28" si="2">SUM(C17+C18+C19+C24+C25+C26+C27)</f>
        <v>14.790000000000001</v>
      </c>
      <c r="D28" s="58">
        <f t="shared" si="2"/>
        <v>15.09</v>
      </c>
      <c r="E28" s="58">
        <f t="shared" si="2"/>
        <v>14.19</v>
      </c>
      <c r="F28" s="58">
        <f t="shared" si="2"/>
        <v>14.81</v>
      </c>
      <c r="G28" s="58">
        <f t="shared" si="2"/>
        <v>14.43</v>
      </c>
      <c r="H28" s="58">
        <f t="shared" si="2"/>
        <v>13.65</v>
      </c>
      <c r="I28" s="58">
        <f t="shared" si="2"/>
        <v>13.7</v>
      </c>
      <c r="J28" s="58">
        <f t="shared" si="2"/>
        <v>14.290000000000001</v>
      </c>
      <c r="K28" s="58">
        <f t="shared" si="2"/>
        <v>13.736000000000001</v>
      </c>
      <c r="L28" s="58">
        <f t="shared" si="2"/>
        <v>13.46</v>
      </c>
      <c r="M28" s="58">
        <f t="shared" si="2"/>
        <v>13.44</v>
      </c>
      <c r="N28" s="58">
        <f t="shared" si="2"/>
        <v>13.92</v>
      </c>
      <c r="O28" s="58">
        <f t="shared" si="2"/>
        <v>13.48</v>
      </c>
      <c r="P28" s="58">
        <f t="shared" si="2"/>
        <v>14.61</v>
      </c>
      <c r="Q28" s="58">
        <f t="shared" si="2"/>
        <v>15.42</v>
      </c>
      <c r="R28" s="58">
        <f t="shared" si="2"/>
        <v>14.36</v>
      </c>
      <c r="S28" s="58">
        <f t="shared" si="2"/>
        <v>13.89</v>
      </c>
      <c r="T28" s="58">
        <f t="shared" si="2"/>
        <v>14.540000000000001</v>
      </c>
      <c r="U28" s="58">
        <f t="shared" si="2"/>
        <v>14.65</v>
      </c>
      <c r="V28" s="58">
        <f t="shared" si="2"/>
        <v>16.2</v>
      </c>
      <c r="W28" s="58">
        <f t="shared" si="2"/>
        <v>15.34</v>
      </c>
      <c r="X28" s="58">
        <f t="shared" si="2"/>
        <v>15.59</v>
      </c>
      <c r="Y28" s="58">
        <f t="shared" si="2"/>
        <v>14.91</v>
      </c>
      <c r="Z28" s="58">
        <f t="shared" si="2"/>
        <v>13.89</v>
      </c>
      <c r="AA28" s="58">
        <f t="shared" ref="AA28:AF28" si="3">SUM(AA17+AA18+AA19+AA24+AA25+AA26+AA27)</f>
        <v>15.39</v>
      </c>
      <c r="AB28" s="58">
        <f t="shared" si="3"/>
        <v>16.279999999999998</v>
      </c>
      <c r="AC28" s="58">
        <f t="shared" si="3"/>
        <v>16.369999999999997</v>
      </c>
      <c r="AD28" s="58">
        <f t="shared" si="3"/>
        <v>15.67</v>
      </c>
      <c r="AE28" s="58">
        <f t="shared" si="3"/>
        <v>15.64</v>
      </c>
      <c r="AF28" s="58">
        <f t="shared" si="3"/>
        <v>14.56</v>
      </c>
      <c r="AG28" s="58">
        <f>AVERAGE(C28:AF28)</f>
        <v>14.67653333333333</v>
      </c>
      <c r="AH28" s="6"/>
    </row>
    <row r="29" spans="1:34" ht="20.25" customHeight="1" x14ac:dyDescent="0.4">
      <c r="A29" s="8" t="s">
        <v>11</v>
      </c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58"/>
      <c r="AH29" s="6" t="s">
        <v>37</v>
      </c>
    </row>
    <row r="30" spans="1:34" ht="20.25" customHeight="1" x14ac:dyDescent="0.4">
      <c r="A30" s="7" t="s">
        <v>12</v>
      </c>
      <c r="B30" s="31">
        <v>1.4079999999999997</v>
      </c>
      <c r="C30" s="31">
        <v>2.3829999999999996</v>
      </c>
      <c r="D30" s="31">
        <v>1.9591666666666665</v>
      </c>
      <c r="E30" s="31">
        <v>2.0775000000000001</v>
      </c>
      <c r="F30" s="31">
        <v>2.0530000000000004</v>
      </c>
      <c r="G30" s="31">
        <v>1.7738333333333334</v>
      </c>
      <c r="H30" s="19">
        <v>1.476</v>
      </c>
      <c r="I30" s="31">
        <v>2.6703333333333337</v>
      </c>
      <c r="J30" s="31">
        <v>2.6881666666666661</v>
      </c>
      <c r="K30" s="31">
        <v>2.4161666666666668</v>
      </c>
      <c r="L30" s="31">
        <v>2.4435000000000002</v>
      </c>
      <c r="M30" s="31">
        <v>1.988833333333333</v>
      </c>
      <c r="N30" s="31">
        <v>2.4041666666666668</v>
      </c>
      <c r="O30" s="31">
        <v>2.3668333333333336</v>
      </c>
      <c r="P30" s="31">
        <v>1.8148333333333333</v>
      </c>
      <c r="Q30" s="31">
        <v>1.9998</v>
      </c>
      <c r="R30" s="31">
        <v>1.9160769230769228</v>
      </c>
      <c r="S30" s="31">
        <v>2.1802307692307696</v>
      </c>
      <c r="T30" s="31">
        <v>2.5710000000000006</v>
      </c>
      <c r="U30" s="31">
        <v>2.5599999999999996</v>
      </c>
      <c r="V30" s="31">
        <v>2.0459999999999998</v>
      </c>
      <c r="W30" s="31">
        <v>2.4449999999999998</v>
      </c>
      <c r="X30" s="31">
        <v>2.0879230769230768</v>
      </c>
      <c r="Y30" s="31">
        <v>1.8613846153846156</v>
      </c>
      <c r="Z30" s="31">
        <v>2.7540000000000004</v>
      </c>
      <c r="AA30" s="31">
        <v>2.7819999999999996</v>
      </c>
      <c r="AB30" s="31"/>
      <c r="AC30" s="31"/>
      <c r="AD30" s="31"/>
      <c r="AE30" s="31"/>
      <c r="AF30" s="31"/>
      <c r="AG30" s="58"/>
      <c r="AH30" s="6" t="s">
        <v>34</v>
      </c>
    </row>
    <row r="31" spans="1:34" ht="20.25" customHeight="1" x14ac:dyDescent="0.4">
      <c r="A31" s="7" t="s">
        <v>27</v>
      </c>
      <c r="B31" s="31"/>
      <c r="C31" s="31"/>
      <c r="D31" s="31"/>
      <c r="E31" s="31"/>
      <c r="F31" s="31"/>
      <c r="G31" s="31"/>
      <c r="H31" s="19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>
        <v>2.4390000000000001</v>
      </c>
      <c r="AC31" s="31">
        <v>2.5159999999999996</v>
      </c>
      <c r="AD31" s="31">
        <v>2.2892307692307701</v>
      </c>
      <c r="AE31" s="31">
        <v>2.1067692307692307</v>
      </c>
      <c r="AF31" s="31">
        <v>1.9219999999999999</v>
      </c>
      <c r="AG31" s="58">
        <f>SUM(B31:AF31)</f>
        <v>11.273000000000001</v>
      </c>
      <c r="AH31" s="6">
        <v>-10.68</v>
      </c>
    </row>
    <row r="32" spans="1:34" ht="20.25" customHeight="1" x14ac:dyDescent="0.4">
      <c r="A32" s="7" t="s">
        <v>4</v>
      </c>
      <c r="B32" s="19">
        <v>1.2345999999999999</v>
      </c>
      <c r="C32" s="19">
        <v>1.2264000000000002</v>
      </c>
      <c r="D32" s="19">
        <v>1.2766</v>
      </c>
      <c r="E32" s="19">
        <v>1.2601</v>
      </c>
      <c r="F32" s="19">
        <v>1.3445</v>
      </c>
      <c r="G32" s="19">
        <v>1.1339999999999999</v>
      </c>
      <c r="H32" s="19">
        <v>1.1714</v>
      </c>
      <c r="I32" s="19">
        <v>1.0274000000000001</v>
      </c>
      <c r="J32" s="19">
        <v>0.9262999999999999</v>
      </c>
      <c r="K32" s="19">
        <v>0.9477000000000001</v>
      </c>
      <c r="L32" s="19">
        <v>1.0329000000000002</v>
      </c>
      <c r="M32" s="19"/>
      <c r="N32" s="19">
        <v>0.96729999999999994</v>
      </c>
      <c r="O32" s="19">
        <v>1.0724</v>
      </c>
      <c r="P32" s="19">
        <v>0.97210000000000008</v>
      </c>
      <c r="Q32" s="19">
        <v>0.97339999999999993</v>
      </c>
      <c r="R32" s="19">
        <v>1.0007999999999999</v>
      </c>
      <c r="S32" s="19">
        <v>0.9748</v>
      </c>
      <c r="T32" s="19">
        <v>1.0487</v>
      </c>
      <c r="U32" s="19">
        <v>1.0274000000000001</v>
      </c>
      <c r="V32" s="19">
        <v>1.0056</v>
      </c>
      <c r="W32" s="19">
        <v>0.98929999999999996</v>
      </c>
      <c r="X32" s="19">
        <v>0.95720000000000005</v>
      </c>
      <c r="Y32" s="19">
        <v>0.96650000000000003</v>
      </c>
      <c r="Z32" s="19">
        <v>1.0105</v>
      </c>
      <c r="AA32" s="19">
        <v>0.98199999999999998</v>
      </c>
      <c r="AB32" s="19">
        <v>0.98199999999999998</v>
      </c>
      <c r="AC32" s="19">
        <v>0.99920000000000009</v>
      </c>
      <c r="AD32" s="19">
        <v>0.92659999999999998</v>
      </c>
      <c r="AE32" s="19">
        <v>1.0183</v>
      </c>
      <c r="AF32" s="19">
        <v>1.0019</v>
      </c>
      <c r="AG32" s="58"/>
    </row>
    <row r="33" spans="1:33" ht="20.25" customHeight="1" x14ac:dyDescent="0.4">
      <c r="A33" s="7" t="s">
        <v>13</v>
      </c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58"/>
    </row>
    <row r="34" spans="1:33" ht="20.25" customHeight="1" x14ac:dyDescent="0.4">
      <c r="A34" s="7" t="s">
        <v>10</v>
      </c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58"/>
    </row>
    <row r="35" spans="1:33" ht="20.25" customHeight="1" x14ac:dyDescent="0.4">
      <c r="A35" s="8"/>
      <c r="B35" s="58">
        <f t="shared" ref="B35:AF35" si="4">SUM(B30:B34)</f>
        <v>2.6425999999999998</v>
      </c>
      <c r="C35" s="58">
        <f t="shared" si="4"/>
        <v>3.6093999999999999</v>
      </c>
      <c r="D35" s="58">
        <f t="shared" si="4"/>
        <v>3.2357666666666667</v>
      </c>
      <c r="E35" s="58">
        <f t="shared" si="4"/>
        <v>3.3376000000000001</v>
      </c>
      <c r="F35" s="58">
        <f t="shared" si="4"/>
        <v>3.3975000000000004</v>
      </c>
      <c r="G35" s="58">
        <f t="shared" si="4"/>
        <v>2.9078333333333335</v>
      </c>
      <c r="H35" s="58">
        <f t="shared" si="4"/>
        <v>2.6474000000000002</v>
      </c>
      <c r="I35" s="58">
        <f t="shared" si="4"/>
        <v>3.6977333333333338</v>
      </c>
      <c r="J35" s="58">
        <f t="shared" si="4"/>
        <v>3.6144666666666661</v>
      </c>
      <c r="K35" s="58">
        <f t="shared" si="4"/>
        <v>3.363866666666667</v>
      </c>
      <c r="L35" s="58">
        <f t="shared" si="4"/>
        <v>3.4764000000000004</v>
      </c>
      <c r="M35" s="58">
        <f t="shared" si="4"/>
        <v>1.988833333333333</v>
      </c>
      <c r="N35" s="58">
        <f t="shared" si="4"/>
        <v>3.3714666666666666</v>
      </c>
      <c r="O35" s="58">
        <f t="shared" si="4"/>
        <v>3.4392333333333336</v>
      </c>
      <c r="P35" s="58">
        <f t="shared" si="4"/>
        <v>2.7869333333333333</v>
      </c>
      <c r="Q35" s="58">
        <f t="shared" si="4"/>
        <v>2.9731999999999998</v>
      </c>
      <c r="R35" s="58">
        <f t="shared" si="4"/>
        <v>2.9168769230769227</v>
      </c>
      <c r="S35" s="58">
        <f t="shared" si="4"/>
        <v>3.1550307692307697</v>
      </c>
      <c r="T35" s="58">
        <f t="shared" si="4"/>
        <v>3.6197000000000008</v>
      </c>
      <c r="U35" s="58">
        <f t="shared" si="4"/>
        <v>3.5873999999999997</v>
      </c>
      <c r="V35" s="58">
        <f t="shared" si="4"/>
        <v>3.0515999999999996</v>
      </c>
      <c r="W35" s="58">
        <f t="shared" si="4"/>
        <v>3.4342999999999999</v>
      </c>
      <c r="X35" s="58">
        <f t="shared" si="4"/>
        <v>3.045123076923077</v>
      </c>
      <c r="Y35" s="58">
        <f t="shared" si="4"/>
        <v>2.8278846153846158</v>
      </c>
      <c r="Z35" s="58">
        <f t="shared" si="4"/>
        <v>3.7645000000000004</v>
      </c>
      <c r="AA35" s="58">
        <f t="shared" si="4"/>
        <v>3.7639999999999993</v>
      </c>
      <c r="AB35" s="58">
        <f t="shared" si="4"/>
        <v>3.4210000000000003</v>
      </c>
      <c r="AC35" s="58">
        <f t="shared" si="4"/>
        <v>3.5151999999999997</v>
      </c>
      <c r="AD35" s="58">
        <f t="shared" si="4"/>
        <v>3.2158307692307702</v>
      </c>
      <c r="AE35" s="58">
        <f t="shared" si="4"/>
        <v>3.1250692307692307</v>
      </c>
      <c r="AF35" s="58">
        <f t="shared" si="4"/>
        <v>2.9238999999999997</v>
      </c>
      <c r="AG35" s="58">
        <f>AVERAGE(B35:AE35)</f>
        <v>3.2311249572649561</v>
      </c>
    </row>
    <row r="36" spans="1:33" ht="20.25" customHeight="1" x14ac:dyDescent="0.4">
      <c r="A36" s="8" t="s">
        <v>14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58"/>
    </row>
    <row r="37" spans="1:33" ht="20.25" customHeight="1" x14ac:dyDescent="0.4">
      <c r="A37" s="7" t="s">
        <v>4</v>
      </c>
      <c r="B37" s="49">
        <v>0.5</v>
      </c>
      <c r="C37" s="70">
        <v>0.4</v>
      </c>
      <c r="D37" s="18">
        <v>0.4</v>
      </c>
      <c r="E37" s="18">
        <v>0.6</v>
      </c>
      <c r="F37" s="18">
        <v>0.2</v>
      </c>
      <c r="G37" s="18">
        <v>0.6</v>
      </c>
      <c r="H37" s="18">
        <v>0.3</v>
      </c>
      <c r="I37" s="18">
        <v>0.6</v>
      </c>
      <c r="J37" s="18">
        <v>0.3</v>
      </c>
      <c r="K37" s="18">
        <v>0.5</v>
      </c>
      <c r="L37" s="18">
        <v>0.4</v>
      </c>
      <c r="M37" s="18">
        <v>0.3</v>
      </c>
      <c r="N37" s="18">
        <v>0.5</v>
      </c>
      <c r="O37" s="18">
        <v>0.3</v>
      </c>
      <c r="P37" s="18">
        <v>0.5</v>
      </c>
      <c r="Q37" s="18">
        <v>0.4</v>
      </c>
      <c r="R37" s="18">
        <v>0.4</v>
      </c>
      <c r="S37" s="18">
        <v>0.6</v>
      </c>
      <c r="T37" s="18">
        <v>0.2</v>
      </c>
      <c r="U37" s="18">
        <v>0.5</v>
      </c>
      <c r="V37" s="18">
        <v>0.4</v>
      </c>
      <c r="W37" s="18">
        <v>0.4</v>
      </c>
      <c r="X37" s="18">
        <v>0.5</v>
      </c>
      <c r="Y37" s="18">
        <v>0.3</v>
      </c>
      <c r="Z37" s="18">
        <v>0.6</v>
      </c>
      <c r="AA37" s="18">
        <v>0.2</v>
      </c>
      <c r="AB37" s="18">
        <v>0.6</v>
      </c>
      <c r="AC37" s="18">
        <v>0.3</v>
      </c>
      <c r="AD37" s="18">
        <v>0.6</v>
      </c>
      <c r="AE37" s="18">
        <v>0.3</v>
      </c>
      <c r="AF37" s="18">
        <v>0.6</v>
      </c>
      <c r="AG37" s="58">
        <f>AVERAGE(B37:AE37)</f>
        <v>0.42333333333333339</v>
      </c>
    </row>
    <row r="38" spans="1:33" ht="20.25" customHeight="1" x14ac:dyDescent="0.4">
      <c r="A38" s="7" t="s">
        <v>15</v>
      </c>
      <c r="B38" s="58">
        <f>B8+B15+B28+B35+B37</f>
        <v>45.47615425</v>
      </c>
      <c r="C38" s="58">
        <f t="shared" ref="C38:AF38" si="5">C8+C15+C28+C35+C37</f>
        <v>52.316002249999997</v>
      </c>
      <c r="D38" s="58">
        <f t="shared" si="5"/>
        <v>56.015937166666667</v>
      </c>
      <c r="E38" s="58">
        <f t="shared" si="5"/>
        <v>48.299128500000002</v>
      </c>
      <c r="F38" s="58">
        <f t="shared" si="5"/>
        <v>53.175489250000005</v>
      </c>
      <c r="G38" s="58">
        <f t="shared" si="5"/>
        <v>51.639793583333336</v>
      </c>
      <c r="H38" s="58">
        <f t="shared" si="5"/>
        <v>48.904421749999997</v>
      </c>
      <c r="I38" s="58">
        <f t="shared" si="5"/>
        <v>48.288535833333334</v>
      </c>
      <c r="J38" s="58">
        <f t="shared" si="5"/>
        <v>51.925680916666664</v>
      </c>
      <c r="K38" s="58">
        <f t="shared" si="5"/>
        <v>52.614033416666672</v>
      </c>
      <c r="L38" s="58">
        <f t="shared" si="5"/>
        <v>54.354259499999998</v>
      </c>
      <c r="M38" s="58">
        <f t="shared" si="5"/>
        <v>45.246607083333323</v>
      </c>
      <c r="N38" s="58">
        <f t="shared" si="5"/>
        <v>43.960341166666666</v>
      </c>
      <c r="O38" s="58">
        <f t="shared" si="5"/>
        <v>49.013502333333335</v>
      </c>
      <c r="P38" s="58">
        <f t="shared" si="5"/>
        <v>48.417105583333324</v>
      </c>
      <c r="Q38" s="58">
        <f t="shared" si="5"/>
        <v>51.128601750000001</v>
      </c>
      <c r="R38" s="58">
        <f t="shared" si="5"/>
        <v>52.536067423076922</v>
      </c>
      <c r="S38" s="58">
        <f t="shared" si="5"/>
        <v>49.782852519230772</v>
      </c>
      <c r="T38" s="58">
        <f t="shared" si="5"/>
        <v>48.260009000000004</v>
      </c>
      <c r="U38" s="58">
        <f t="shared" si="5"/>
        <v>48.742303750000005</v>
      </c>
      <c r="V38" s="58">
        <f t="shared" si="5"/>
        <v>50.917369000000001</v>
      </c>
      <c r="W38" s="58">
        <f>W8+W15+W28+W35+W37</f>
        <v>52.278608500000004</v>
      </c>
      <c r="X38" s="58">
        <f t="shared" si="5"/>
        <v>52.314596826923079</v>
      </c>
      <c r="Y38" s="58">
        <f t="shared" si="5"/>
        <v>48.631413115384618</v>
      </c>
      <c r="Z38" s="58">
        <f t="shared" si="5"/>
        <v>52.565239249999998</v>
      </c>
      <c r="AA38" s="58">
        <f t="shared" si="5"/>
        <v>51.558138999999997</v>
      </c>
      <c r="AB38" s="58">
        <f t="shared" si="5"/>
        <v>49.711144750000003</v>
      </c>
      <c r="AC38" s="58">
        <f t="shared" si="5"/>
        <v>51.627049249999992</v>
      </c>
      <c r="AD38" s="58">
        <f t="shared" si="5"/>
        <v>48.87586601923077</v>
      </c>
      <c r="AE38" s="58">
        <f t="shared" si="5"/>
        <v>51.465643980769229</v>
      </c>
      <c r="AF38" s="58">
        <f t="shared" si="5"/>
        <v>48.570474249999997</v>
      </c>
      <c r="AG38" s="58"/>
    </row>
    <row r="39" spans="1:33" ht="20.25" customHeight="1" x14ac:dyDescent="0.4">
      <c r="A39" s="7" t="s">
        <v>16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</row>
    <row r="40" spans="1:33" ht="20.25" customHeight="1" x14ac:dyDescent="0.4">
      <c r="A40" s="8" t="s">
        <v>20</v>
      </c>
      <c r="B40" s="58">
        <f t="shared" ref="B40:AF40" si="6">B38-B39</f>
        <v>45.47615425</v>
      </c>
      <c r="C40" s="58">
        <f t="shared" si="6"/>
        <v>52.316002249999997</v>
      </c>
      <c r="D40" s="58">
        <f t="shared" si="6"/>
        <v>56.015937166666667</v>
      </c>
      <c r="E40" s="58">
        <f t="shared" si="6"/>
        <v>48.299128500000002</v>
      </c>
      <c r="F40" s="58">
        <f t="shared" si="6"/>
        <v>53.175489250000005</v>
      </c>
      <c r="G40" s="58">
        <f t="shared" si="6"/>
        <v>51.639793583333336</v>
      </c>
      <c r="H40" s="58">
        <f t="shared" si="6"/>
        <v>48.904421749999997</v>
      </c>
      <c r="I40" s="58">
        <f t="shared" si="6"/>
        <v>48.288535833333334</v>
      </c>
      <c r="J40" s="58">
        <f t="shared" si="6"/>
        <v>51.925680916666664</v>
      </c>
      <c r="K40" s="58">
        <f t="shared" si="6"/>
        <v>52.614033416666672</v>
      </c>
      <c r="L40" s="58">
        <f t="shared" si="6"/>
        <v>54.354259499999998</v>
      </c>
      <c r="M40" s="58">
        <f t="shared" si="6"/>
        <v>45.246607083333323</v>
      </c>
      <c r="N40" s="58">
        <f t="shared" si="6"/>
        <v>43.960341166666666</v>
      </c>
      <c r="O40" s="58">
        <f t="shared" si="6"/>
        <v>49.013502333333335</v>
      </c>
      <c r="P40" s="58">
        <f t="shared" si="6"/>
        <v>48.417105583333324</v>
      </c>
      <c r="Q40" s="58">
        <f t="shared" si="6"/>
        <v>51.128601750000001</v>
      </c>
      <c r="R40" s="58">
        <f t="shared" si="6"/>
        <v>52.536067423076922</v>
      </c>
      <c r="S40" s="58">
        <f t="shared" si="6"/>
        <v>49.782852519230772</v>
      </c>
      <c r="T40" s="58">
        <f t="shared" si="6"/>
        <v>48.260009000000004</v>
      </c>
      <c r="U40" s="58">
        <f t="shared" si="6"/>
        <v>48.742303750000005</v>
      </c>
      <c r="V40" s="58">
        <f t="shared" si="6"/>
        <v>50.917369000000001</v>
      </c>
      <c r="W40" s="58">
        <f t="shared" si="6"/>
        <v>52.278608500000004</v>
      </c>
      <c r="X40" s="58">
        <f t="shared" si="6"/>
        <v>52.314596826923079</v>
      </c>
      <c r="Y40" s="58">
        <f t="shared" si="6"/>
        <v>48.631413115384618</v>
      </c>
      <c r="Z40" s="58">
        <f t="shared" si="6"/>
        <v>52.565239249999998</v>
      </c>
      <c r="AA40" s="58">
        <f t="shared" si="6"/>
        <v>51.558138999999997</v>
      </c>
      <c r="AB40" s="58">
        <f t="shared" si="6"/>
        <v>49.711144750000003</v>
      </c>
      <c r="AC40" s="58">
        <f t="shared" si="6"/>
        <v>51.627049249999992</v>
      </c>
      <c r="AD40" s="58">
        <f t="shared" si="6"/>
        <v>48.87586601923077</v>
      </c>
      <c r="AE40" s="58">
        <f t="shared" si="6"/>
        <v>51.465643980769229</v>
      </c>
      <c r="AF40" s="58">
        <f t="shared" si="6"/>
        <v>48.570474249999997</v>
      </c>
      <c r="AG40" s="58">
        <f>AVERAGE(B40:AF40)</f>
        <v>50.277818418320926</v>
      </c>
    </row>
    <row r="41" spans="1:33" ht="20.25" customHeight="1" x14ac:dyDescent="0.4">
      <c r="A41" s="8"/>
      <c r="B41" s="61"/>
      <c r="C41" s="62"/>
      <c r="D41" s="62"/>
      <c r="E41" s="62"/>
      <c r="F41" s="62"/>
      <c r="G41" s="62"/>
      <c r="H41" s="56"/>
      <c r="I41" s="57"/>
      <c r="J41" s="57"/>
      <c r="K41" s="57"/>
      <c r="L41" s="57"/>
      <c r="M41" s="57"/>
      <c r="N41" s="57"/>
      <c r="O41" s="57"/>
      <c r="P41" s="57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</row>
    <row r="42" spans="1:33" ht="20.25" customHeight="1" x14ac:dyDescent="0.4">
      <c r="B42" s="56"/>
      <c r="C42" s="56"/>
      <c r="D42" s="56"/>
      <c r="E42" s="56"/>
      <c r="F42" s="56"/>
      <c r="G42" s="56"/>
      <c r="H42" s="56"/>
      <c r="I42" s="57"/>
      <c r="J42" s="57"/>
      <c r="K42" s="57"/>
      <c r="L42" s="57"/>
      <c r="M42" s="57"/>
      <c r="N42" s="57"/>
      <c r="O42" s="57"/>
      <c r="P42" s="57"/>
      <c r="Q42" s="56"/>
      <c r="R42" s="56"/>
      <c r="S42" s="56"/>
      <c r="T42" s="56"/>
      <c r="U42" s="56"/>
      <c r="V42" s="56"/>
      <c r="W42" s="56"/>
      <c r="X42" s="56"/>
      <c r="Y42" s="56"/>
      <c r="Z42" s="57"/>
      <c r="AA42" s="57"/>
      <c r="AB42" s="57"/>
      <c r="AC42" s="57"/>
      <c r="AD42" s="57"/>
      <c r="AE42" s="57"/>
      <c r="AF42" s="57"/>
      <c r="AG42" s="57"/>
    </row>
    <row r="43" spans="1:33" ht="20.25" customHeight="1" x14ac:dyDescent="0.4">
      <c r="B43" s="56"/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  <c r="AA43" s="56"/>
      <c r="AB43" s="56"/>
      <c r="AC43" s="56"/>
      <c r="AD43" s="56"/>
      <c r="AE43" s="56"/>
      <c r="AF43" s="56"/>
      <c r="AG43" s="56"/>
    </row>
  </sheetData>
  <phoneticPr fontId="0" type="noConversion"/>
  <pageMargins left="0.46" right="0.53" top="0.66" bottom="1" header="0.5" footer="0.5"/>
  <pageSetup scale="30" orientation="landscape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H43"/>
  <sheetViews>
    <sheetView zoomScale="55" zoomScaleNormal="55" zoomScalePageLayoutView="55" workbookViewId="0">
      <pane xSplit="1" ySplit="4" topLeftCell="B8" activePane="bottomRight" state="frozen"/>
      <selection pane="topRight" activeCell="B1" sqref="B1"/>
      <selection pane="bottomLeft" activeCell="A12" sqref="A12"/>
      <selection pane="bottomRight" activeCell="B40" sqref="B40:AE40"/>
    </sheetView>
  </sheetViews>
  <sheetFormatPr defaultColWidth="11.53515625" defaultRowHeight="20.25" customHeight="1" x14ac:dyDescent="0.4"/>
  <cols>
    <col min="1" max="1" width="32.23046875" style="7" customWidth="1"/>
    <col min="2" max="31" width="8.23046875" style="7" customWidth="1"/>
    <col min="32" max="32" width="11.84375" style="7" customWidth="1"/>
    <col min="33" max="33" width="18" style="7" customWidth="1"/>
    <col min="34" max="16384" width="11.53515625" style="7"/>
  </cols>
  <sheetData>
    <row r="1" spans="1:34" ht="20.25" customHeight="1" x14ac:dyDescent="0.4">
      <c r="A1" s="1" t="s">
        <v>21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4" ht="20.25" customHeight="1" x14ac:dyDescent="0.4">
      <c r="A2" s="36">
        <v>45962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3" spans="1:34" ht="20.25" customHeight="1" x14ac:dyDescent="0.4">
      <c r="A3" s="3" t="s">
        <v>19</v>
      </c>
      <c r="Z3" s="4"/>
      <c r="AA3" s="2"/>
      <c r="AB3" s="4"/>
      <c r="AC3" s="4"/>
      <c r="AD3" s="4"/>
      <c r="AE3" s="4"/>
      <c r="AF3" s="28"/>
      <c r="AG3" s="5" t="s">
        <v>39</v>
      </c>
    </row>
    <row r="4" spans="1:34" ht="20.25" customHeight="1" x14ac:dyDescent="0.4">
      <c r="B4" s="20">
        <v>1</v>
      </c>
      <c r="C4" s="20">
        <v>2</v>
      </c>
      <c r="D4" s="20">
        <v>3</v>
      </c>
      <c r="E4" s="20">
        <v>4</v>
      </c>
      <c r="F4" s="20">
        <v>5</v>
      </c>
      <c r="G4" s="20">
        <v>6</v>
      </c>
      <c r="H4" s="20">
        <v>7</v>
      </c>
      <c r="I4" s="20">
        <v>8</v>
      </c>
      <c r="J4" s="20">
        <v>9</v>
      </c>
      <c r="K4" s="20">
        <v>10</v>
      </c>
      <c r="L4" s="20">
        <v>11</v>
      </c>
      <c r="M4" s="20">
        <v>12</v>
      </c>
      <c r="N4" s="20">
        <v>13</v>
      </c>
      <c r="O4" s="20">
        <v>14</v>
      </c>
      <c r="P4" s="20">
        <v>15</v>
      </c>
      <c r="Q4" s="6">
        <v>16</v>
      </c>
      <c r="R4" s="6">
        <v>17</v>
      </c>
      <c r="S4" s="6">
        <v>18</v>
      </c>
      <c r="T4" s="6">
        <v>19</v>
      </c>
      <c r="U4" s="6">
        <v>20</v>
      </c>
      <c r="V4" s="6">
        <v>21</v>
      </c>
      <c r="W4" s="6">
        <v>22</v>
      </c>
      <c r="X4" s="6">
        <v>23</v>
      </c>
      <c r="Y4" s="6">
        <v>24</v>
      </c>
      <c r="Z4" s="6">
        <v>25</v>
      </c>
      <c r="AA4" s="6">
        <v>26</v>
      </c>
      <c r="AB4" s="6">
        <v>27</v>
      </c>
      <c r="AC4" s="6">
        <v>28</v>
      </c>
      <c r="AD4" s="6">
        <v>29</v>
      </c>
      <c r="AE4" s="6">
        <v>30</v>
      </c>
      <c r="AF4" s="5" t="s">
        <v>28</v>
      </c>
      <c r="AG4" s="5" t="s">
        <v>38</v>
      </c>
    </row>
    <row r="5" spans="1:34" ht="20.25" customHeight="1" x14ac:dyDescent="0.4">
      <c r="A5" s="8" t="s">
        <v>0</v>
      </c>
      <c r="I5" s="10"/>
      <c r="J5" s="10"/>
      <c r="K5" s="10"/>
      <c r="L5" s="10"/>
      <c r="M5" s="10"/>
      <c r="N5" s="10"/>
      <c r="O5" s="10"/>
      <c r="P5" s="10"/>
      <c r="Q5" s="9"/>
      <c r="R5" s="9"/>
      <c r="S5" s="6"/>
      <c r="T5" s="6"/>
      <c r="U5" s="6"/>
      <c r="V5" s="6"/>
      <c r="W5" s="6"/>
      <c r="X5" s="6"/>
      <c r="Y5" s="6"/>
      <c r="Z5" s="9"/>
      <c r="AA5" s="9"/>
      <c r="AB5" s="9"/>
      <c r="AC5" s="9"/>
      <c r="AD5" s="9"/>
      <c r="AE5" s="9"/>
      <c r="AF5" s="9"/>
      <c r="AG5" s="6"/>
    </row>
    <row r="6" spans="1:34" ht="20.25" customHeight="1" x14ac:dyDescent="0.4">
      <c r="A6" s="7" t="s">
        <v>1</v>
      </c>
      <c r="B6" s="19">
        <v>4.3255080000000001</v>
      </c>
      <c r="C6" s="19">
        <v>4.0757580000000004</v>
      </c>
      <c r="D6" s="19">
        <v>3.2661009999999999</v>
      </c>
      <c r="E6" s="19">
        <v>0</v>
      </c>
      <c r="F6" s="19">
        <v>2.3089279999999999</v>
      </c>
      <c r="G6" s="19">
        <v>2.6262259999999999</v>
      </c>
      <c r="H6" s="19">
        <v>3.9619070000000001</v>
      </c>
      <c r="I6" s="19">
        <v>4.0553229999999996</v>
      </c>
      <c r="J6" s="19">
        <v>3.5346280000000001</v>
      </c>
      <c r="K6" s="19">
        <v>4.125038</v>
      </c>
      <c r="L6" s="19">
        <v>4.5282049999999998</v>
      </c>
      <c r="M6" s="19">
        <v>4.8554449999999996</v>
      </c>
      <c r="N6" s="19">
        <v>4.1415319999999998</v>
      </c>
      <c r="O6" s="19">
        <v>4.0471510000000004</v>
      </c>
      <c r="P6" s="19">
        <v>3.9997210000000001</v>
      </c>
      <c r="Q6" s="19">
        <v>4.4095810000000002</v>
      </c>
      <c r="R6" s="19">
        <v>4.5038049999999998</v>
      </c>
      <c r="S6" s="19">
        <v>4.3050490000000003</v>
      </c>
      <c r="T6" s="19">
        <v>4.0846270000000002</v>
      </c>
      <c r="U6" s="19">
        <v>3.188275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7"/>
      <c r="AG6" s="6" t="s">
        <v>35</v>
      </c>
    </row>
    <row r="7" spans="1:34" ht="20.25" customHeight="1" x14ac:dyDescent="0.4">
      <c r="A7" s="7" t="s">
        <v>2</v>
      </c>
      <c r="B7" s="19">
        <v>8.5323632500000013</v>
      </c>
      <c r="C7" s="19">
        <v>10.851807749999999</v>
      </c>
      <c r="D7" s="19">
        <v>9.9025480000000012</v>
      </c>
      <c r="E7" s="19">
        <v>15.355163000000001</v>
      </c>
      <c r="F7" s="19">
        <v>12.724201749999999</v>
      </c>
      <c r="G7" s="19">
        <v>11.1660845</v>
      </c>
      <c r="H7" s="19">
        <v>11.402036499999999</v>
      </c>
      <c r="I7" s="19">
        <v>9.992280749999999</v>
      </c>
      <c r="J7" s="19">
        <v>9.8775780000000015</v>
      </c>
      <c r="K7" s="19">
        <v>10.451069</v>
      </c>
      <c r="L7" s="19">
        <v>10.587760250000001</v>
      </c>
      <c r="M7" s="19">
        <v>10.359487249999999</v>
      </c>
      <c r="N7" s="19">
        <v>10.657933249999999</v>
      </c>
      <c r="O7" s="19">
        <v>9.3973132500000016</v>
      </c>
      <c r="P7" s="19">
        <v>10.069319249999999</v>
      </c>
      <c r="Q7" s="19">
        <v>10.298534</v>
      </c>
      <c r="R7" s="19">
        <v>10.265287499999999</v>
      </c>
      <c r="S7" s="19">
        <v>10.498502250000001</v>
      </c>
      <c r="T7" s="19">
        <v>11.041138500000001</v>
      </c>
      <c r="U7" s="19">
        <v>9.8776137499999983</v>
      </c>
      <c r="V7" s="19">
        <v>14.002104000000001</v>
      </c>
      <c r="W7" s="19">
        <v>13.666865000000001</v>
      </c>
      <c r="X7" s="19">
        <v>13.924641499999998</v>
      </c>
      <c r="Y7" s="19">
        <v>14.287180999999999</v>
      </c>
      <c r="Z7" s="19">
        <v>14.340225000000002</v>
      </c>
      <c r="AA7" s="19">
        <v>13.803724249999998</v>
      </c>
      <c r="AB7" s="19">
        <v>14.18466025</v>
      </c>
      <c r="AC7" s="19">
        <v>13.087537749999999</v>
      </c>
      <c r="AD7" s="19">
        <v>14.013241500000001</v>
      </c>
      <c r="AE7" s="19">
        <v>12.97416125</v>
      </c>
      <c r="AF7" s="17"/>
      <c r="AG7" s="6" t="s">
        <v>34</v>
      </c>
    </row>
    <row r="8" spans="1:34" ht="20.25" customHeight="1" x14ac:dyDescent="0.4">
      <c r="B8" s="17">
        <f t="shared" ref="B8:AE8" si="0">SUM(B6:B7)</f>
        <v>12.857871250000002</v>
      </c>
      <c r="C8" s="17">
        <f t="shared" si="0"/>
        <v>14.927565749999999</v>
      </c>
      <c r="D8" s="17">
        <f t="shared" si="0"/>
        <v>13.168649000000002</v>
      </c>
      <c r="E8" s="17">
        <f t="shared" si="0"/>
        <v>15.355163000000001</v>
      </c>
      <c r="F8" s="17">
        <f t="shared" si="0"/>
        <v>15.033129749999999</v>
      </c>
      <c r="G8" s="17">
        <f t="shared" si="0"/>
        <v>13.792310499999999</v>
      </c>
      <c r="H8" s="17">
        <f t="shared" si="0"/>
        <v>15.3639435</v>
      </c>
      <c r="I8" s="17">
        <f t="shared" si="0"/>
        <v>14.047603749999999</v>
      </c>
      <c r="J8" s="17">
        <f t="shared" si="0"/>
        <v>13.412206000000001</v>
      </c>
      <c r="K8" s="17">
        <f t="shared" si="0"/>
        <v>14.576107</v>
      </c>
      <c r="L8" s="17">
        <f t="shared" si="0"/>
        <v>15.11596525</v>
      </c>
      <c r="M8" s="17">
        <f t="shared" si="0"/>
        <v>15.214932249999999</v>
      </c>
      <c r="N8" s="17">
        <f t="shared" si="0"/>
        <v>14.799465249999999</v>
      </c>
      <c r="O8" s="17">
        <f t="shared" si="0"/>
        <v>13.444464250000003</v>
      </c>
      <c r="P8" s="17">
        <f t="shared" si="0"/>
        <v>14.06904025</v>
      </c>
      <c r="Q8" s="17">
        <f t="shared" si="0"/>
        <v>14.708114999999999</v>
      </c>
      <c r="R8" s="17">
        <f t="shared" si="0"/>
        <v>14.769092499999999</v>
      </c>
      <c r="S8" s="17">
        <f t="shared" si="0"/>
        <v>14.803551250000002</v>
      </c>
      <c r="T8" s="17">
        <f t="shared" si="0"/>
        <v>15.1257655</v>
      </c>
      <c r="U8" s="17">
        <f t="shared" si="0"/>
        <v>13.065888749999999</v>
      </c>
      <c r="V8" s="17">
        <f t="shared" si="0"/>
        <v>14.002104000000001</v>
      </c>
      <c r="W8" s="17">
        <f t="shared" si="0"/>
        <v>13.666865000000001</v>
      </c>
      <c r="X8" s="17">
        <f t="shared" si="0"/>
        <v>13.924641499999998</v>
      </c>
      <c r="Y8" s="17">
        <f t="shared" si="0"/>
        <v>14.287180999999999</v>
      </c>
      <c r="Z8" s="17">
        <f t="shared" si="0"/>
        <v>14.340225000000002</v>
      </c>
      <c r="AA8" s="17">
        <f t="shared" si="0"/>
        <v>13.803724249999998</v>
      </c>
      <c r="AB8" s="17">
        <f t="shared" si="0"/>
        <v>14.18466025</v>
      </c>
      <c r="AC8" s="17">
        <f t="shared" si="0"/>
        <v>13.087537749999999</v>
      </c>
      <c r="AD8" s="17">
        <f t="shared" si="0"/>
        <v>14.013241500000001</v>
      </c>
      <c r="AE8" s="17">
        <f t="shared" si="0"/>
        <v>12.97416125</v>
      </c>
      <c r="AF8" s="17">
        <f>AVERAGE(B8:AE8)</f>
        <v>14.197839041666667</v>
      </c>
      <c r="AG8" s="17">
        <v>87.2</v>
      </c>
    </row>
    <row r="9" spans="1:34" ht="20.25" customHeight="1" x14ac:dyDescent="0.4">
      <c r="A9" s="8" t="s">
        <v>3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</row>
    <row r="10" spans="1:34" ht="20.25" customHeight="1" x14ac:dyDescent="0.4">
      <c r="A10" s="7" t="s">
        <v>18</v>
      </c>
      <c r="B10" s="35">
        <v>19.162166666666668</v>
      </c>
      <c r="C10" s="35">
        <v>14.197866666666668</v>
      </c>
      <c r="D10" s="35">
        <v>16.778566666666663</v>
      </c>
      <c r="E10" s="35">
        <v>16.705500000000001</v>
      </c>
      <c r="F10" s="35">
        <v>16.596</v>
      </c>
      <c r="G10" s="35">
        <v>17.459499999999998</v>
      </c>
      <c r="H10" s="35">
        <v>17.4194</v>
      </c>
      <c r="I10" s="35">
        <v>18.343</v>
      </c>
      <c r="J10" s="35">
        <v>17.7818</v>
      </c>
      <c r="K10" s="35">
        <v>11.3805</v>
      </c>
      <c r="L10" s="35">
        <v>17.6218</v>
      </c>
      <c r="M10" s="35">
        <v>12.0297</v>
      </c>
      <c r="N10" s="35">
        <v>15.956799999999999</v>
      </c>
      <c r="O10" s="35">
        <v>15.774999999999999</v>
      </c>
      <c r="P10" s="35">
        <v>15.147599999999999</v>
      </c>
      <c r="Q10" s="35">
        <v>15.579799999999999</v>
      </c>
      <c r="R10" s="35">
        <v>12.5329</v>
      </c>
      <c r="S10" s="35">
        <v>21.107900000000001</v>
      </c>
      <c r="T10" s="35">
        <v>13.0944</v>
      </c>
      <c r="U10" s="35">
        <v>13.9306</v>
      </c>
      <c r="V10" s="35">
        <v>17.910299999999999</v>
      </c>
      <c r="W10" s="35">
        <v>17.317599999999999</v>
      </c>
      <c r="X10" s="35">
        <v>16.708499999999997</v>
      </c>
      <c r="Y10" s="35">
        <v>11.345299999999998</v>
      </c>
      <c r="Z10" s="35">
        <v>15.085899999999999</v>
      </c>
      <c r="AA10" s="35">
        <v>16.753499999999999</v>
      </c>
      <c r="AB10" s="35">
        <v>19.056699999999999</v>
      </c>
      <c r="AC10" s="35">
        <v>14.488099999999999</v>
      </c>
      <c r="AD10" s="35">
        <v>15.3028</v>
      </c>
      <c r="AE10" s="35">
        <v>17.0075</v>
      </c>
      <c r="AF10" s="17"/>
      <c r="AG10" s="6" t="s">
        <v>36</v>
      </c>
    </row>
    <row r="11" spans="1:34" ht="20.25" customHeight="1" x14ac:dyDescent="0.4">
      <c r="A11" s="6" t="s">
        <v>26</v>
      </c>
      <c r="B11" s="35">
        <v>-0.69599999999999995</v>
      </c>
      <c r="C11" s="35">
        <v>-0.59799999999999998</v>
      </c>
      <c r="D11" s="35">
        <v>-0.374</v>
      </c>
      <c r="E11" s="35">
        <v>-0.71</v>
      </c>
      <c r="F11" s="35">
        <v>-0.442</v>
      </c>
      <c r="G11" s="35">
        <v>-0.59499999999999997</v>
      </c>
      <c r="H11" s="35">
        <v>-0.439</v>
      </c>
      <c r="I11" s="35">
        <v>-0.95199999999999996</v>
      </c>
      <c r="J11" s="35">
        <v>-0.53899999999999992</v>
      </c>
      <c r="K11" s="35">
        <v>-0.34799999999999998</v>
      </c>
      <c r="L11" s="35">
        <v>-0.629</v>
      </c>
      <c r="M11" s="35">
        <v>-0.29799999999999999</v>
      </c>
      <c r="N11" s="35">
        <v>-0.42499999999999999</v>
      </c>
      <c r="O11" s="35">
        <v>-0.127</v>
      </c>
      <c r="P11" s="35">
        <v>-0.35199999999999998</v>
      </c>
      <c r="Q11" s="35">
        <v>-0.42899999999999999</v>
      </c>
      <c r="R11" s="35">
        <v>-0.318</v>
      </c>
      <c r="S11" s="35">
        <v>-0.54099999999999993</v>
      </c>
      <c r="T11" s="35">
        <v>-0.318</v>
      </c>
      <c r="U11" s="35">
        <v>-0.54099999999999993</v>
      </c>
      <c r="V11" s="35">
        <v>-0.80199999999999994</v>
      </c>
      <c r="W11" s="35">
        <v>-0.60299999999999998</v>
      </c>
      <c r="X11" s="35">
        <v>-0.622</v>
      </c>
      <c r="Y11" s="35">
        <v>-0.48199999999999998</v>
      </c>
      <c r="Z11" s="35">
        <v>-0.40399999999999997</v>
      </c>
      <c r="AA11" s="35">
        <v>-0.51300000000000001</v>
      </c>
      <c r="AB11" s="35">
        <v>-0.628</v>
      </c>
      <c r="AC11" s="35">
        <v>-0.16499999999999998</v>
      </c>
      <c r="AD11" s="35">
        <v>-0.26899999999999996</v>
      </c>
      <c r="AE11" s="35">
        <v>-0.33499999999999996</v>
      </c>
      <c r="AF11" s="17"/>
      <c r="AG11" s="17">
        <v>36.200000000000003</v>
      </c>
      <c r="AH11" s="19"/>
    </row>
    <row r="12" spans="1:34" ht="20.25" customHeight="1" x14ac:dyDescent="0.4">
      <c r="A12" s="7" t="s">
        <v>5</v>
      </c>
      <c r="B12" s="35">
        <v>0.40434999999999999</v>
      </c>
      <c r="C12" s="35">
        <v>0.44329999999999997</v>
      </c>
      <c r="D12" s="35">
        <v>0.39557999999999999</v>
      </c>
      <c r="E12" s="35">
        <v>0.39557999999999999</v>
      </c>
      <c r="F12" s="35">
        <v>0.41213</v>
      </c>
      <c r="G12" s="35">
        <v>0.38077</v>
      </c>
      <c r="H12" s="35">
        <v>0.39871000000000001</v>
      </c>
      <c r="I12" s="35">
        <v>0.39293999999999996</v>
      </c>
      <c r="J12" s="35">
        <v>0.42074999999999996</v>
      </c>
      <c r="K12" s="35">
        <v>0.39599999999999996</v>
      </c>
      <c r="L12" s="35">
        <v>0.39660999999999996</v>
      </c>
      <c r="M12" s="35">
        <v>0.54127999999999998</v>
      </c>
      <c r="N12" s="35">
        <v>0.83779999999999999</v>
      </c>
      <c r="O12" s="35">
        <v>0.83579999999999999</v>
      </c>
      <c r="P12" s="35">
        <v>0.85597000000000001</v>
      </c>
      <c r="Q12" s="35">
        <v>0.87092999999999998</v>
      </c>
      <c r="R12" s="35">
        <v>0.69721</v>
      </c>
      <c r="S12" s="35">
        <v>0.45576</v>
      </c>
      <c r="T12" s="35">
        <v>0.45899999999999996</v>
      </c>
      <c r="U12" s="35">
        <v>0.47515999999999997</v>
      </c>
      <c r="V12" s="35">
        <v>0.49157999999999996</v>
      </c>
      <c r="W12" s="35">
        <v>0.46173999999999998</v>
      </c>
      <c r="X12" s="35">
        <v>0.47297999999999996</v>
      </c>
      <c r="Y12" s="35">
        <v>0.46109</v>
      </c>
      <c r="Z12" s="35">
        <v>0.47128999999999999</v>
      </c>
      <c r="AA12" s="35">
        <v>0.47791</v>
      </c>
      <c r="AB12" s="35">
        <v>0.49428999999999995</v>
      </c>
      <c r="AC12" s="35">
        <v>0.47894999999999999</v>
      </c>
      <c r="AD12" s="35">
        <v>0.47021999999999997</v>
      </c>
      <c r="AE12" s="35">
        <v>0.40225</v>
      </c>
      <c r="AF12" s="17"/>
    </row>
    <row r="13" spans="1:34" ht="20.25" customHeight="1" x14ac:dyDescent="0.4">
      <c r="A13" s="7" t="s">
        <v>6</v>
      </c>
      <c r="B13" s="35">
        <v>0</v>
      </c>
      <c r="C13" s="35">
        <v>0</v>
      </c>
      <c r="D13" s="35">
        <v>0</v>
      </c>
      <c r="E13" s="35">
        <v>0</v>
      </c>
      <c r="F13" s="35">
        <v>0</v>
      </c>
      <c r="G13" s="35">
        <v>0</v>
      </c>
      <c r="H13" s="35">
        <v>0</v>
      </c>
      <c r="I13" s="35">
        <v>0</v>
      </c>
      <c r="J13" s="35">
        <v>0</v>
      </c>
      <c r="K13" s="35">
        <v>0</v>
      </c>
      <c r="L13" s="35">
        <v>0</v>
      </c>
      <c r="M13" s="35">
        <v>0</v>
      </c>
      <c r="N13" s="35">
        <v>0</v>
      </c>
      <c r="O13" s="35">
        <v>0</v>
      </c>
      <c r="P13" s="35">
        <v>0</v>
      </c>
      <c r="Q13" s="35">
        <v>0</v>
      </c>
      <c r="R13" s="35">
        <v>0</v>
      </c>
      <c r="S13" s="35">
        <v>0</v>
      </c>
      <c r="T13" s="35">
        <v>0</v>
      </c>
      <c r="U13" s="35">
        <v>0</v>
      </c>
      <c r="V13" s="35">
        <v>0</v>
      </c>
      <c r="W13" s="35">
        <v>0</v>
      </c>
      <c r="X13" s="35">
        <v>0</v>
      </c>
      <c r="Y13" s="35">
        <v>0</v>
      </c>
      <c r="Z13" s="35">
        <v>0</v>
      </c>
      <c r="AA13" s="35">
        <v>0</v>
      </c>
      <c r="AB13" s="35">
        <v>0</v>
      </c>
      <c r="AC13" s="35">
        <v>0</v>
      </c>
      <c r="AD13" s="35">
        <v>0</v>
      </c>
      <c r="AE13" s="35">
        <v>0</v>
      </c>
      <c r="AF13" s="17"/>
    </row>
    <row r="14" spans="1:34" ht="20.25" customHeight="1" x14ac:dyDescent="0.4">
      <c r="A14" s="7" t="s">
        <v>7</v>
      </c>
      <c r="B14" s="35">
        <v>1.398012</v>
      </c>
      <c r="C14" s="35">
        <v>0</v>
      </c>
      <c r="D14" s="35">
        <v>2.2439999999999999E-3</v>
      </c>
      <c r="E14" s="35">
        <v>0</v>
      </c>
      <c r="F14" s="35">
        <v>0.10471999999999999</v>
      </c>
      <c r="G14" s="35">
        <v>7.0311999999999999E-2</v>
      </c>
      <c r="H14" s="35">
        <v>3.6651999999999997E-2</v>
      </c>
      <c r="I14" s="35">
        <v>0</v>
      </c>
      <c r="J14" s="35">
        <v>0</v>
      </c>
      <c r="K14" s="35">
        <v>0</v>
      </c>
      <c r="L14" s="35">
        <v>0</v>
      </c>
      <c r="M14" s="35">
        <v>0</v>
      </c>
      <c r="N14" s="35">
        <v>0</v>
      </c>
      <c r="O14" s="35">
        <v>0.406912</v>
      </c>
      <c r="P14" s="35">
        <v>0</v>
      </c>
      <c r="Q14" s="35">
        <v>0</v>
      </c>
      <c r="R14" s="35">
        <v>0</v>
      </c>
      <c r="S14" s="35">
        <v>0.19821999999999998</v>
      </c>
      <c r="T14" s="35">
        <v>0</v>
      </c>
      <c r="U14" s="35">
        <v>5.8344E-2</v>
      </c>
      <c r="V14" s="35">
        <v>0</v>
      </c>
      <c r="W14" s="35">
        <v>0</v>
      </c>
      <c r="X14" s="35">
        <v>0</v>
      </c>
      <c r="Y14" s="35">
        <v>0</v>
      </c>
      <c r="Z14" s="35">
        <v>0.11519199999999999</v>
      </c>
      <c r="AA14" s="35">
        <v>0</v>
      </c>
      <c r="AB14" s="35">
        <v>0</v>
      </c>
      <c r="AC14" s="35">
        <v>0</v>
      </c>
      <c r="AD14" s="35">
        <v>0</v>
      </c>
      <c r="AE14" s="35">
        <v>0</v>
      </c>
      <c r="AF14" s="17"/>
    </row>
    <row r="15" spans="1:34" ht="20.25" customHeight="1" x14ac:dyDescent="0.4">
      <c r="B15" s="17">
        <f t="shared" ref="B15:AE15" si="1">SUM(B10:B14)</f>
        <v>20.268528666666668</v>
      </c>
      <c r="C15" s="17">
        <f t="shared" si="1"/>
        <v>14.043166666666668</v>
      </c>
      <c r="D15" s="17">
        <f t="shared" si="1"/>
        <v>16.802390666666664</v>
      </c>
      <c r="E15" s="17">
        <f t="shared" si="1"/>
        <v>16.391079999999999</v>
      </c>
      <c r="F15" s="17">
        <f t="shared" si="1"/>
        <v>16.670850000000002</v>
      </c>
      <c r="G15" s="17">
        <f t="shared" si="1"/>
        <v>17.315581999999999</v>
      </c>
      <c r="H15" s="17">
        <f t="shared" si="1"/>
        <v>17.415762000000001</v>
      </c>
      <c r="I15" s="17">
        <f t="shared" si="1"/>
        <v>17.783939999999998</v>
      </c>
      <c r="J15" s="17">
        <f t="shared" si="1"/>
        <v>17.663550000000001</v>
      </c>
      <c r="K15" s="17">
        <f t="shared" si="1"/>
        <v>11.4285</v>
      </c>
      <c r="L15" s="17">
        <f t="shared" si="1"/>
        <v>17.389409999999998</v>
      </c>
      <c r="M15" s="17">
        <f t="shared" si="1"/>
        <v>12.27298</v>
      </c>
      <c r="N15" s="17">
        <f t="shared" si="1"/>
        <v>16.369599999999998</v>
      </c>
      <c r="O15" s="17">
        <f t="shared" si="1"/>
        <v>16.890711999999997</v>
      </c>
      <c r="P15" s="17">
        <f t="shared" si="1"/>
        <v>15.651569999999998</v>
      </c>
      <c r="Q15" s="17">
        <f t="shared" si="1"/>
        <v>16.021729999999998</v>
      </c>
      <c r="R15" s="17">
        <f t="shared" si="1"/>
        <v>12.91211</v>
      </c>
      <c r="S15" s="17">
        <f t="shared" si="1"/>
        <v>21.220880000000001</v>
      </c>
      <c r="T15" s="17">
        <f t="shared" si="1"/>
        <v>13.2354</v>
      </c>
      <c r="U15" s="17">
        <f t="shared" si="1"/>
        <v>13.923104</v>
      </c>
      <c r="V15" s="17">
        <f t="shared" si="1"/>
        <v>17.599879999999999</v>
      </c>
      <c r="W15" s="17">
        <f t="shared" si="1"/>
        <v>17.176339999999996</v>
      </c>
      <c r="X15" s="17">
        <f t="shared" si="1"/>
        <v>16.559479999999997</v>
      </c>
      <c r="Y15" s="17">
        <f t="shared" si="1"/>
        <v>11.324389999999999</v>
      </c>
      <c r="Z15" s="17">
        <f t="shared" si="1"/>
        <v>15.268381999999999</v>
      </c>
      <c r="AA15" s="17">
        <f t="shared" si="1"/>
        <v>16.718409999999999</v>
      </c>
      <c r="AB15" s="17">
        <f t="shared" si="1"/>
        <v>18.922989999999999</v>
      </c>
      <c r="AC15" s="17">
        <f t="shared" si="1"/>
        <v>14.802049999999999</v>
      </c>
      <c r="AD15" s="17">
        <f t="shared" si="1"/>
        <v>15.504019999999999</v>
      </c>
      <c r="AE15" s="17">
        <f t="shared" si="1"/>
        <v>17.074749999999998</v>
      </c>
      <c r="AF15" s="17">
        <f>AVERAGE(B15:AE15)</f>
        <v>16.0873846</v>
      </c>
    </row>
    <row r="16" spans="1:34" ht="20.25" customHeight="1" x14ac:dyDescent="0.4">
      <c r="A16" s="8" t="s">
        <v>40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</row>
    <row r="17" spans="1:33" ht="20.25" customHeight="1" x14ac:dyDescent="0.4">
      <c r="A17" s="7" t="s">
        <v>8</v>
      </c>
      <c r="B17" s="32">
        <v>15.32</v>
      </c>
      <c r="C17" s="32">
        <v>15.17</v>
      </c>
      <c r="D17" s="32">
        <v>16.670000000000002</v>
      </c>
      <c r="E17" s="32">
        <v>14.1</v>
      </c>
      <c r="F17" s="32">
        <v>13.09</v>
      </c>
      <c r="G17" s="32">
        <v>14.57</v>
      </c>
      <c r="H17" s="32">
        <v>14.37</v>
      </c>
      <c r="I17" s="32">
        <v>14.48</v>
      </c>
      <c r="J17" s="32">
        <v>14.03</v>
      </c>
      <c r="K17" s="32">
        <v>15.71</v>
      </c>
      <c r="L17" s="32">
        <v>15.65</v>
      </c>
      <c r="M17" s="32">
        <v>15.66</v>
      </c>
      <c r="N17" s="32">
        <v>14.53</v>
      </c>
      <c r="O17" s="32">
        <v>14.45</v>
      </c>
      <c r="P17" s="32">
        <v>14.08</v>
      </c>
      <c r="Q17" s="32">
        <v>13.53</v>
      </c>
      <c r="R17" s="32">
        <v>14.07</v>
      </c>
      <c r="S17" s="32">
        <v>14.53</v>
      </c>
      <c r="T17" s="32">
        <v>14.76</v>
      </c>
      <c r="U17" s="32">
        <v>14.26</v>
      </c>
      <c r="V17" s="32">
        <v>13.3</v>
      </c>
      <c r="W17" s="32">
        <v>15.41</v>
      </c>
      <c r="X17" s="32">
        <v>14.29</v>
      </c>
      <c r="Y17" s="32">
        <v>13.28</v>
      </c>
      <c r="Z17" s="32">
        <v>13.71</v>
      </c>
      <c r="AA17" s="32">
        <v>14.09</v>
      </c>
      <c r="AB17" s="32">
        <v>14.65</v>
      </c>
      <c r="AC17" s="32">
        <v>13.42</v>
      </c>
      <c r="AD17" s="32">
        <v>13.12</v>
      </c>
      <c r="AE17" s="32">
        <v>13.5</v>
      </c>
      <c r="AF17" s="17"/>
      <c r="AG17" s="6" t="s">
        <v>36</v>
      </c>
    </row>
    <row r="18" spans="1:33" ht="20.25" customHeight="1" x14ac:dyDescent="0.4">
      <c r="A18" s="6" t="s">
        <v>26</v>
      </c>
      <c r="B18" s="32">
        <v>0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2">
        <v>0</v>
      </c>
      <c r="L18" s="32">
        <v>0</v>
      </c>
      <c r="M18" s="32">
        <v>0</v>
      </c>
      <c r="N18" s="32">
        <v>0</v>
      </c>
      <c r="O18" s="32">
        <v>0</v>
      </c>
      <c r="P18" s="32">
        <v>0</v>
      </c>
      <c r="Q18" s="32">
        <v>0</v>
      </c>
      <c r="R18" s="32">
        <v>0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v>0</v>
      </c>
      <c r="Z18" s="32">
        <v>0</v>
      </c>
      <c r="AA18" s="32">
        <v>0</v>
      </c>
      <c r="AB18" s="32">
        <v>0</v>
      </c>
      <c r="AC18" s="32">
        <v>0</v>
      </c>
      <c r="AD18" s="32">
        <v>0</v>
      </c>
      <c r="AE18" s="32">
        <v>0</v>
      </c>
      <c r="AF18" s="17"/>
      <c r="AG18" s="17">
        <v>0</v>
      </c>
    </row>
    <row r="19" spans="1:33" ht="20.25" customHeight="1" x14ac:dyDescent="0.4">
      <c r="A19" s="7" t="s">
        <v>9</v>
      </c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17"/>
    </row>
    <row r="20" spans="1:33" ht="20.25" customHeight="1" x14ac:dyDescent="0.4">
      <c r="A20" s="7" t="s">
        <v>23</v>
      </c>
      <c r="B20" s="37">
        <v>80</v>
      </c>
      <c r="C20" s="37">
        <v>94</v>
      </c>
      <c r="D20" s="37">
        <v>92</v>
      </c>
      <c r="E20" s="37">
        <v>67</v>
      </c>
      <c r="F20" s="37">
        <v>78</v>
      </c>
      <c r="G20" s="37">
        <v>64</v>
      </c>
      <c r="H20" s="37">
        <v>84</v>
      </c>
      <c r="I20" s="37">
        <v>72</v>
      </c>
      <c r="J20" s="37">
        <v>75</v>
      </c>
      <c r="K20" s="37">
        <v>84</v>
      </c>
      <c r="L20" s="37">
        <v>60</v>
      </c>
      <c r="M20" s="37">
        <v>78</v>
      </c>
      <c r="N20" s="37">
        <v>60</v>
      </c>
      <c r="O20" s="37">
        <v>62</v>
      </c>
      <c r="P20" s="37">
        <v>89</v>
      </c>
      <c r="Q20" s="37">
        <v>86</v>
      </c>
      <c r="R20" s="37">
        <v>88</v>
      </c>
      <c r="S20" s="37">
        <v>63</v>
      </c>
      <c r="T20" s="37">
        <v>72</v>
      </c>
      <c r="U20" s="37">
        <v>82</v>
      </c>
      <c r="V20" s="37">
        <v>97</v>
      </c>
      <c r="W20" s="37">
        <v>88</v>
      </c>
      <c r="X20" s="37">
        <v>88</v>
      </c>
      <c r="Y20" s="37">
        <v>86</v>
      </c>
      <c r="Z20" s="37">
        <v>65</v>
      </c>
      <c r="AA20" s="37">
        <v>51</v>
      </c>
      <c r="AB20" s="37">
        <v>55</v>
      </c>
      <c r="AC20" s="37">
        <v>62</v>
      </c>
      <c r="AD20" s="37">
        <v>80</v>
      </c>
      <c r="AE20" s="37">
        <v>70</v>
      </c>
      <c r="AF20" s="17"/>
    </row>
    <row r="21" spans="1:33" ht="20.25" customHeight="1" x14ac:dyDescent="0.4">
      <c r="A21" s="7" t="s">
        <v>22</v>
      </c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17"/>
    </row>
    <row r="22" spans="1:33" ht="20.25" customHeight="1" x14ac:dyDescent="0.4">
      <c r="A22" s="7" t="s">
        <v>24</v>
      </c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17"/>
    </row>
    <row r="23" spans="1:33" ht="20.25" customHeight="1" x14ac:dyDescent="0.4">
      <c r="A23" s="7" t="s">
        <v>25</v>
      </c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17"/>
    </row>
    <row r="24" spans="1:33" ht="20.25" customHeight="1" x14ac:dyDescent="0.4">
      <c r="A24" s="7" t="s">
        <v>17</v>
      </c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17"/>
    </row>
    <row r="25" spans="1:33" ht="20.25" customHeight="1" x14ac:dyDescent="0.4">
      <c r="A25" s="7" t="s">
        <v>5</v>
      </c>
      <c r="B25" s="32">
        <v>0.45900000000000002</v>
      </c>
      <c r="C25" s="32">
        <v>0.45900000000000002</v>
      </c>
      <c r="D25" s="32">
        <v>0.45900000000000002</v>
      </c>
      <c r="E25" s="32">
        <v>0.45900000000000002</v>
      </c>
      <c r="F25" s="32">
        <v>0.45900000000000002</v>
      </c>
      <c r="G25" s="32">
        <v>0.45900000000000002</v>
      </c>
      <c r="H25" s="32">
        <v>0.45900000000000002</v>
      </c>
      <c r="I25" s="32">
        <v>0.45900000000000002</v>
      </c>
      <c r="J25" s="32">
        <v>0.45900000000000002</v>
      </c>
      <c r="K25" s="32">
        <v>0.45900000000000002</v>
      </c>
      <c r="L25" s="32">
        <v>0.45900000000000002</v>
      </c>
      <c r="M25" s="32">
        <v>0.45900000000000002</v>
      </c>
      <c r="N25" s="32">
        <v>0.45900000000000002</v>
      </c>
      <c r="O25" s="32">
        <v>0.45900000000000002</v>
      </c>
      <c r="P25" s="32">
        <v>0.45900000000000002</v>
      </c>
      <c r="Q25" s="32">
        <v>0.45900000000000002</v>
      </c>
      <c r="R25" s="32">
        <v>0.65</v>
      </c>
      <c r="S25" s="32">
        <v>0.65</v>
      </c>
      <c r="T25" s="32">
        <v>0.65</v>
      </c>
      <c r="U25" s="32">
        <v>0.65</v>
      </c>
      <c r="V25" s="32">
        <v>0.65</v>
      </c>
      <c r="W25" s="32">
        <v>0.65</v>
      </c>
      <c r="X25" s="32">
        <v>0.65</v>
      </c>
      <c r="Y25" s="32">
        <v>0.65</v>
      </c>
      <c r="Z25" s="32">
        <v>0.65</v>
      </c>
      <c r="AA25" s="32">
        <v>0.65</v>
      </c>
      <c r="AB25" s="32">
        <v>0.65</v>
      </c>
      <c r="AC25" s="32">
        <v>0.65</v>
      </c>
      <c r="AD25" s="32">
        <v>0.65</v>
      </c>
      <c r="AE25" s="32">
        <v>0.65</v>
      </c>
      <c r="AF25" s="17"/>
    </row>
    <row r="26" spans="1:33" ht="20.25" customHeight="1" x14ac:dyDescent="0.4">
      <c r="A26" s="7" t="s">
        <v>10</v>
      </c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</row>
    <row r="27" spans="1:33" ht="20.25" customHeight="1" x14ac:dyDescent="0.4">
      <c r="A27" s="7" t="s">
        <v>7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</row>
    <row r="28" spans="1:33" ht="20.25" customHeight="1" x14ac:dyDescent="0.4">
      <c r="B28" s="17">
        <f t="shared" ref="B28:AE28" si="2">SUM(B17+B18+B19+B24+B25+B26+B27)</f>
        <v>15.779</v>
      </c>
      <c r="C28" s="17">
        <f t="shared" si="2"/>
        <v>15.629</v>
      </c>
      <c r="D28" s="17">
        <f t="shared" si="2"/>
        <v>17.129000000000001</v>
      </c>
      <c r="E28" s="17">
        <f t="shared" si="2"/>
        <v>14.558999999999999</v>
      </c>
      <c r="F28" s="17">
        <f t="shared" si="2"/>
        <v>13.548999999999999</v>
      </c>
      <c r="G28" s="17">
        <f t="shared" si="2"/>
        <v>15.029</v>
      </c>
      <c r="H28" s="17">
        <f t="shared" si="2"/>
        <v>14.828999999999999</v>
      </c>
      <c r="I28" s="17">
        <f t="shared" si="2"/>
        <v>14.939</v>
      </c>
      <c r="J28" s="17">
        <f t="shared" si="2"/>
        <v>14.488999999999999</v>
      </c>
      <c r="K28" s="17">
        <f t="shared" si="2"/>
        <v>16.169</v>
      </c>
      <c r="L28" s="17">
        <f t="shared" si="2"/>
        <v>16.109000000000002</v>
      </c>
      <c r="M28" s="17">
        <f t="shared" si="2"/>
        <v>16.119</v>
      </c>
      <c r="N28" s="17">
        <f t="shared" si="2"/>
        <v>14.988999999999999</v>
      </c>
      <c r="O28" s="17">
        <f t="shared" si="2"/>
        <v>14.908999999999999</v>
      </c>
      <c r="P28" s="17">
        <f t="shared" si="2"/>
        <v>14.539</v>
      </c>
      <c r="Q28" s="17">
        <f t="shared" si="2"/>
        <v>13.988999999999999</v>
      </c>
      <c r="R28" s="17">
        <f t="shared" si="2"/>
        <v>14.72</v>
      </c>
      <c r="S28" s="17">
        <f t="shared" si="2"/>
        <v>15.18</v>
      </c>
      <c r="T28" s="17">
        <f t="shared" si="2"/>
        <v>15.41</v>
      </c>
      <c r="U28" s="17">
        <f t="shared" si="2"/>
        <v>14.91</v>
      </c>
      <c r="V28" s="17">
        <f t="shared" si="2"/>
        <v>13.950000000000001</v>
      </c>
      <c r="W28" s="17">
        <f t="shared" si="2"/>
        <v>16.059999999999999</v>
      </c>
      <c r="X28" s="17">
        <f t="shared" si="2"/>
        <v>14.94</v>
      </c>
      <c r="Y28" s="17">
        <f t="shared" si="2"/>
        <v>13.93</v>
      </c>
      <c r="Z28" s="17">
        <f t="shared" si="2"/>
        <v>14.360000000000001</v>
      </c>
      <c r="AA28" s="17">
        <f t="shared" si="2"/>
        <v>14.74</v>
      </c>
      <c r="AB28" s="17">
        <f t="shared" si="2"/>
        <v>15.3</v>
      </c>
      <c r="AC28" s="17">
        <f t="shared" si="2"/>
        <v>14.07</v>
      </c>
      <c r="AD28" s="17">
        <f t="shared" si="2"/>
        <v>13.77</v>
      </c>
      <c r="AE28" s="17">
        <f t="shared" si="2"/>
        <v>14.15</v>
      </c>
      <c r="AF28" s="17">
        <f>AVERAGE(B28:AE28)</f>
        <v>14.941466666666669</v>
      </c>
      <c r="AG28" s="6"/>
    </row>
    <row r="29" spans="1:33" ht="20.25" customHeight="1" x14ac:dyDescent="0.4">
      <c r="A29" s="8" t="s">
        <v>11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6" t="s">
        <v>37</v>
      </c>
    </row>
    <row r="30" spans="1:33" ht="20.25" customHeight="1" x14ac:dyDescent="0.4">
      <c r="A30" s="7" t="s">
        <v>12</v>
      </c>
      <c r="B30" s="31">
        <v>2.4611666666666667</v>
      </c>
      <c r="C30" s="31"/>
      <c r="D30" s="19"/>
      <c r="E30" s="19"/>
      <c r="F30" s="19"/>
      <c r="G30" s="19"/>
      <c r="H30" s="19"/>
      <c r="I30" s="19"/>
      <c r="J30" s="31"/>
      <c r="K30" s="19"/>
      <c r="L30" s="19"/>
      <c r="M30" s="31"/>
      <c r="N30" s="31"/>
      <c r="O30" s="31"/>
      <c r="P30" s="31"/>
      <c r="Q30" s="31"/>
      <c r="R30" s="31"/>
      <c r="S30" s="31"/>
      <c r="T30" s="19"/>
      <c r="U30" s="31">
        <v>2.044</v>
      </c>
      <c r="V30" s="31">
        <v>2.5500000000000003</v>
      </c>
      <c r="W30" s="31">
        <v>2.4812500000000006</v>
      </c>
      <c r="X30" s="19">
        <v>1.9970000000000001</v>
      </c>
      <c r="Y30" s="19">
        <v>1.3019999999999998</v>
      </c>
      <c r="Z30" s="31">
        <v>1.0890000000000002</v>
      </c>
      <c r="AA30" s="31">
        <v>1.8889999999999996</v>
      </c>
      <c r="AB30" s="19">
        <v>0.43</v>
      </c>
      <c r="AC30" s="19">
        <v>2.4710000000000001</v>
      </c>
      <c r="AD30" s="19"/>
      <c r="AE30" s="19">
        <v>1.5070000000000001</v>
      </c>
      <c r="AF30" s="17"/>
      <c r="AG30" s="6" t="s">
        <v>34</v>
      </c>
    </row>
    <row r="31" spans="1:33" ht="20.25" customHeight="1" x14ac:dyDescent="0.4">
      <c r="A31" s="7" t="s">
        <v>27</v>
      </c>
      <c r="B31" s="31"/>
      <c r="C31" s="31">
        <v>2.4952857142857146</v>
      </c>
      <c r="D31" s="19">
        <v>2.4310000000000005</v>
      </c>
      <c r="E31" s="19">
        <v>2.3490000000000002</v>
      </c>
      <c r="F31" s="19">
        <v>2.0150000000000001</v>
      </c>
      <c r="G31" s="19">
        <v>1.8979999999999999</v>
      </c>
      <c r="H31" s="19">
        <v>2.6440000000000001</v>
      </c>
      <c r="I31" s="19">
        <v>2.593</v>
      </c>
      <c r="J31" s="31">
        <v>2.25</v>
      </c>
      <c r="K31" s="19">
        <v>1.788</v>
      </c>
      <c r="L31" s="19">
        <v>1.5109999999999999</v>
      </c>
      <c r="M31" s="31">
        <v>2.6299999999999994</v>
      </c>
      <c r="N31" s="31">
        <v>2.1579999999999999</v>
      </c>
      <c r="O31" s="31">
        <v>2.08</v>
      </c>
      <c r="P31" s="31">
        <v>2.1659999999999999</v>
      </c>
      <c r="Q31" s="31">
        <v>2.4469999999999996</v>
      </c>
      <c r="R31" s="31">
        <v>1.7390000000000001</v>
      </c>
      <c r="S31" s="31">
        <v>1.853</v>
      </c>
      <c r="T31" s="19">
        <v>1.6200000000000003</v>
      </c>
      <c r="U31" s="31"/>
      <c r="V31" s="31"/>
      <c r="W31" s="31"/>
      <c r="X31" s="19"/>
      <c r="Y31" s="19"/>
      <c r="Z31" s="31"/>
      <c r="AA31" s="31"/>
      <c r="AB31" s="19"/>
      <c r="AC31" s="19"/>
      <c r="AD31" s="19">
        <v>2.3643846153846151</v>
      </c>
      <c r="AE31" s="19"/>
      <c r="AF31" s="17">
        <f>SUM(B31:AE31)</f>
        <v>41.031670329670327</v>
      </c>
      <c r="AG31" s="17">
        <v>-11.4</v>
      </c>
    </row>
    <row r="32" spans="1:33" ht="20.25" customHeight="1" x14ac:dyDescent="0.4">
      <c r="A32" s="7" t="s">
        <v>4</v>
      </c>
      <c r="B32" s="19">
        <v>0.87390000000000001</v>
      </c>
      <c r="C32" s="19">
        <v>0.99670000000000003</v>
      </c>
      <c r="D32" s="19">
        <v>0.99670000000000003</v>
      </c>
      <c r="E32" s="19">
        <v>0.98329999999999995</v>
      </c>
      <c r="F32" s="19">
        <v>0.95429999999999993</v>
      </c>
      <c r="G32" s="19">
        <v>0.94310000000000005</v>
      </c>
      <c r="H32" s="19">
        <v>1.0327</v>
      </c>
      <c r="I32" s="19">
        <v>0.99670000000000003</v>
      </c>
      <c r="J32" s="19">
        <v>0.99579999999999991</v>
      </c>
      <c r="K32" s="19">
        <v>1.0919000000000001</v>
      </c>
      <c r="L32" s="19">
        <v>0.98180000000000001</v>
      </c>
      <c r="M32" s="19">
        <v>0.91049999999999998</v>
      </c>
      <c r="N32" s="19">
        <v>0.91049999999999998</v>
      </c>
      <c r="O32" s="19">
        <v>0.99660000000000004</v>
      </c>
      <c r="P32" s="19">
        <v>1.0035000000000001</v>
      </c>
      <c r="Q32" s="19">
        <v>1.0088999999999999</v>
      </c>
      <c r="R32" s="19">
        <v>0.97339999999999993</v>
      </c>
      <c r="S32" s="19">
        <v>1.0754999999999999</v>
      </c>
      <c r="T32" s="19">
        <v>0.96889999999999998</v>
      </c>
      <c r="U32" s="19">
        <v>0.96889999999999998</v>
      </c>
      <c r="V32" s="19">
        <v>0.91579999999999995</v>
      </c>
      <c r="W32" s="19">
        <v>0.93110000000000004</v>
      </c>
      <c r="X32" s="19">
        <v>0.93110000000000004</v>
      </c>
      <c r="Y32" s="19">
        <v>1.0282</v>
      </c>
      <c r="Z32" s="19">
        <v>1.0282</v>
      </c>
      <c r="AA32" s="19">
        <v>0.93079999999999996</v>
      </c>
      <c r="AB32" s="19">
        <v>0.98129999999999995</v>
      </c>
      <c r="AC32" s="19">
        <v>1.0305</v>
      </c>
      <c r="AD32" s="19">
        <v>0.95310000000000006</v>
      </c>
      <c r="AE32" s="19">
        <v>1.0557000000000001</v>
      </c>
      <c r="AF32" s="17"/>
    </row>
    <row r="33" spans="1:32" ht="20.25" customHeight="1" x14ac:dyDescent="0.4">
      <c r="A33" s="7" t="s">
        <v>13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</row>
    <row r="34" spans="1:32" ht="20.25" customHeight="1" x14ac:dyDescent="0.4">
      <c r="A34" s="7" t="s">
        <v>10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</row>
    <row r="35" spans="1:32" ht="20.25" customHeight="1" x14ac:dyDescent="0.4">
      <c r="A35" s="8"/>
      <c r="B35" s="17">
        <f t="shared" ref="B35:AE35" si="3">SUM(B30:B34)</f>
        <v>3.3350666666666666</v>
      </c>
      <c r="C35" s="17">
        <f t="shared" si="3"/>
        <v>3.4919857142857147</v>
      </c>
      <c r="D35" s="17">
        <f t="shared" si="3"/>
        <v>3.4277000000000006</v>
      </c>
      <c r="E35" s="17">
        <f t="shared" si="3"/>
        <v>3.3323</v>
      </c>
      <c r="F35" s="17">
        <f t="shared" si="3"/>
        <v>2.9693000000000001</v>
      </c>
      <c r="G35" s="17">
        <f t="shared" si="3"/>
        <v>2.8411</v>
      </c>
      <c r="H35" s="17">
        <f t="shared" si="3"/>
        <v>3.6767000000000003</v>
      </c>
      <c r="I35" s="17">
        <f t="shared" si="3"/>
        <v>3.5897000000000001</v>
      </c>
      <c r="J35" s="17">
        <f t="shared" si="3"/>
        <v>3.2458</v>
      </c>
      <c r="K35" s="17">
        <f t="shared" si="3"/>
        <v>2.8799000000000001</v>
      </c>
      <c r="L35" s="17">
        <f t="shared" si="3"/>
        <v>2.4927999999999999</v>
      </c>
      <c r="M35" s="17">
        <f t="shared" si="3"/>
        <v>3.5404999999999993</v>
      </c>
      <c r="N35" s="17">
        <f t="shared" si="3"/>
        <v>3.0684999999999998</v>
      </c>
      <c r="O35" s="17">
        <f t="shared" si="3"/>
        <v>3.0766</v>
      </c>
      <c r="P35" s="17">
        <f t="shared" si="3"/>
        <v>3.1695000000000002</v>
      </c>
      <c r="Q35" s="17">
        <f t="shared" si="3"/>
        <v>3.4558999999999997</v>
      </c>
      <c r="R35" s="17">
        <f t="shared" si="3"/>
        <v>2.7124000000000001</v>
      </c>
      <c r="S35" s="17">
        <f t="shared" si="3"/>
        <v>2.9284999999999997</v>
      </c>
      <c r="T35" s="17">
        <f t="shared" si="3"/>
        <v>2.5889000000000002</v>
      </c>
      <c r="U35" s="17">
        <f t="shared" si="3"/>
        <v>3.0129000000000001</v>
      </c>
      <c r="V35" s="17">
        <f t="shared" si="3"/>
        <v>3.4658000000000002</v>
      </c>
      <c r="W35" s="17">
        <f t="shared" si="3"/>
        <v>3.4123500000000009</v>
      </c>
      <c r="X35" s="17">
        <f t="shared" si="3"/>
        <v>2.9281000000000001</v>
      </c>
      <c r="Y35" s="17">
        <f t="shared" si="3"/>
        <v>2.3301999999999996</v>
      </c>
      <c r="Z35" s="17">
        <f t="shared" si="3"/>
        <v>2.1172000000000004</v>
      </c>
      <c r="AA35" s="17">
        <f t="shared" si="3"/>
        <v>2.8197999999999994</v>
      </c>
      <c r="AB35" s="17">
        <f t="shared" si="3"/>
        <v>1.4113</v>
      </c>
      <c r="AC35" s="17">
        <f t="shared" si="3"/>
        <v>3.5015000000000001</v>
      </c>
      <c r="AD35" s="17">
        <f t="shared" si="3"/>
        <v>3.3174846153846151</v>
      </c>
      <c r="AE35" s="17">
        <f t="shared" si="3"/>
        <v>2.5627000000000004</v>
      </c>
      <c r="AF35" s="17">
        <f>AVERAGE(B35:AE35)</f>
        <v>3.0234162332112344</v>
      </c>
    </row>
    <row r="36" spans="1:32" ht="20.25" customHeight="1" x14ac:dyDescent="0.4">
      <c r="A36" s="8" t="s">
        <v>14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</row>
    <row r="37" spans="1:32" ht="20.25" customHeight="1" x14ac:dyDescent="0.4">
      <c r="A37" s="7" t="s">
        <v>4</v>
      </c>
      <c r="B37" s="17">
        <v>0.2</v>
      </c>
      <c r="C37" s="17">
        <v>0.6</v>
      </c>
      <c r="D37" s="17">
        <v>0.4</v>
      </c>
      <c r="E37" s="17">
        <v>0.4</v>
      </c>
      <c r="F37" s="17">
        <v>0.4</v>
      </c>
      <c r="G37" s="17">
        <v>0.3</v>
      </c>
      <c r="H37" s="17">
        <v>0.6</v>
      </c>
      <c r="I37" s="17">
        <v>0.2</v>
      </c>
      <c r="J37" s="17">
        <v>0.3</v>
      </c>
      <c r="K37" s="17">
        <v>0.6</v>
      </c>
      <c r="L37" s="17">
        <v>0.2</v>
      </c>
      <c r="M37" s="17">
        <v>0.6</v>
      </c>
      <c r="N37" s="17">
        <v>0.3</v>
      </c>
      <c r="O37" s="17">
        <v>0.3</v>
      </c>
      <c r="P37" s="17">
        <v>0.5</v>
      </c>
      <c r="Q37" s="17">
        <v>0.3</v>
      </c>
      <c r="R37" s="17">
        <v>0.4</v>
      </c>
      <c r="S37" s="17">
        <v>0.7</v>
      </c>
      <c r="T37" s="17">
        <v>0.4</v>
      </c>
      <c r="U37" s="17">
        <v>0.2</v>
      </c>
      <c r="V37" s="17">
        <v>0.5</v>
      </c>
      <c r="W37" s="17">
        <v>0.3</v>
      </c>
      <c r="X37" s="17">
        <v>0.5</v>
      </c>
      <c r="Y37" s="17">
        <v>0.3</v>
      </c>
      <c r="Z37" s="17">
        <v>0.5</v>
      </c>
      <c r="AA37" s="17">
        <v>0.4</v>
      </c>
      <c r="AB37" s="17">
        <v>0.6</v>
      </c>
      <c r="AC37" s="17">
        <v>0.2</v>
      </c>
      <c r="AD37" s="17">
        <v>0.3</v>
      </c>
      <c r="AE37" s="17">
        <v>0.4</v>
      </c>
      <c r="AF37" s="17">
        <f>AVERAGE(B37:AE37)</f>
        <v>0.39666666666666672</v>
      </c>
    </row>
    <row r="38" spans="1:32" ht="20.25" customHeight="1" x14ac:dyDescent="0.4">
      <c r="A38" s="7" t="s">
        <v>15</v>
      </c>
      <c r="B38" s="17">
        <f t="shared" ref="B38:AE38" si="4">SUM(B37,B35,B28,B15,B8)</f>
        <v>52.440466583333333</v>
      </c>
      <c r="C38" s="17">
        <f t="shared" si="4"/>
        <v>48.691718130952381</v>
      </c>
      <c r="D38" s="17">
        <f t="shared" si="4"/>
        <v>50.927739666666668</v>
      </c>
      <c r="E38" s="17">
        <f t="shared" si="4"/>
        <v>50.037542999999999</v>
      </c>
      <c r="F38" s="17">
        <f t="shared" si="4"/>
        <v>48.622279750000004</v>
      </c>
      <c r="G38" s="17">
        <f t="shared" si="4"/>
        <v>49.277992499999996</v>
      </c>
      <c r="H38" s="17">
        <f t="shared" si="4"/>
        <v>51.885405499999997</v>
      </c>
      <c r="I38" s="17">
        <f t="shared" si="4"/>
        <v>50.560243749999998</v>
      </c>
      <c r="J38" s="17">
        <f t="shared" si="4"/>
        <v>49.110556000000003</v>
      </c>
      <c r="K38" s="17">
        <f t="shared" si="4"/>
        <v>45.653507000000005</v>
      </c>
      <c r="L38" s="17">
        <f t="shared" si="4"/>
        <v>51.30717525</v>
      </c>
      <c r="M38" s="17">
        <f t="shared" si="4"/>
        <v>47.747412249999996</v>
      </c>
      <c r="N38" s="17">
        <f t="shared" si="4"/>
        <v>49.52656524999999</v>
      </c>
      <c r="O38" s="17">
        <f t="shared" si="4"/>
        <v>48.620776249999999</v>
      </c>
      <c r="P38" s="17">
        <f t="shared" si="4"/>
        <v>47.929110250000001</v>
      </c>
      <c r="Q38" s="17">
        <f t="shared" si="4"/>
        <v>48.474744999999992</v>
      </c>
      <c r="R38" s="17">
        <f t="shared" si="4"/>
        <v>45.513602499999998</v>
      </c>
      <c r="S38" s="17">
        <f t="shared" si="4"/>
        <v>54.832931250000001</v>
      </c>
      <c r="T38" s="17">
        <f t="shared" si="4"/>
        <v>46.760065500000003</v>
      </c>
      <c r="U38" s="17">
        <f t="shared" si="4"/>
        <v>45.111892750000003</v>
      </c>
      <c r="V38" s="17">
        <f t="shared" si="4"/>
        <v>49.517784000000006</v>
      </c>
      <c r="W38" s="17">
        <f t="shared" si="4"/>
        <v>50.615555000000001</v>
      </c>
      <c r="X38" s="17">
        <f t="shared" si="4"/>
        <v>48.852221499999992</v>
      </c>
      <c r="Y38" s="17">
        <f t="shared" si="4"/>
        <v>42.171770999999993</v>
      </c>
      <c r="Z38" s="17">
        <f t="shared" si="4"/>
        <v>46.585807000000003</v>
      </c>
      <c r="AA38" s="17">
        <f t="shared" si="4"/>
        <v>48.481934249999995</v>
      </c>
      <c r="AB38" s="17">
        <f t="shared" si="4"/>
        <v>50.418950250000002</v>
      </c>
      <c r="AC38" s="17">
        <f t="shared" si="4"/>
        <v>45.661087749999993</v>
      </c>
      <c r="AD38" s="17">
        <f t="shared" si="4"/>
        <v>46.904746115384611</v>
      </c>
      <c r="AE38" s="17">
        <f t="shared" si="4"/>
        <v>47.16161125</v>
      </c>
      <c r="AF38" s="17">
        <f>AVERAGE(B38:AE38)</f>
        <v>48.646773208211236</v>
      </c>
    </row>
    <row r="39" spans="1:32" ht="20.25" customHeight="1" x14ac:dyDescent="0.4">
      <c r="A39" s="7" t="s">
        <v>16</v>
      </c>
      <c r="B39" s="17">
        <f t="shared" ref="B39:AE39" si="5">-SUM(B13+B14+B26+B27+B33+B34)</f>
        <v>-1.398012</v>
      </c>
      <c r="C39" s="17">
        <f t="shared" si="5"/>
        <v>0</v>
      </c>
      <c r="D39" s="17">
        <f t="shared" si="5"/>
        <v>-2.2439999999999999E-3</v>
      </c>
      <c r="E39" s="17">
        <f t="shared" si="5"/>
        <v>0</v>
      </c>
      <c r="F39" s="17">
        <f t="shared" si="5"/>
        <v>-0.10471999999999999</v>
      </c>
      <c r="G39" s="17">
        <f t="shared" si="5"/>
        <v>-7.0311999999999999E-2</v>
      </c>
      <c r="H39" s="17">
        <f t="shared" si="5"/>
        <v>-3.6651999999999997E-2</v>
      </c>
      <c r="I39" s="17">
        <f t="shared" si="5"/>
        <v>0</v>
      </c>
      <c r="J39" s="17">
        <f t="shared" si="5"/>
        <v>0</v>
      </c>
      <c r="K39" s="17">
        <f t="shared" si="5"/>
        <v>0</v>
      </c>
      <c r="L39" s="17">
        <f t="shared" si="5"/>
        <v>0</v>
      </c>
      <c r="M39" s="17">
        <f t="shared" si="5"/>
        <v>0</v>
      </c>
      <c r="N39" s="17">
        <f t="shared" si="5"/>
        <v>0</v>
      </c>
      <c r="O39" s="17">
        <f t="shared" si="5"/>
        <v>-0.406912</v>
      </c>
      <c r="P39" s="17">
        <f t="shared" si="5"/>
        <v>0</v>
      </c>
      <c r="Q39" s="17">
        <f t="shared" si="5"/>
        <v>0</v>
      </c>
      <c r="R39" s="17">
        <f t="shared" si="5"/>
        <v>0</v>
      </c>
      <c r="S39" s="17">
        <f t="shared" si="5"/>
        <v>-0.19821999999999998</v>
      </c>
      <c r="T39" s="17">
        <f t="shared" si="5"/>
        <v>0</v>
      </c>
      <c r="U39" s="17">
        <f t="shared" si="5"/>
        <v>-5.8344E-2</v>
      </c>
      <c r="V39" s="17">
        <f t="shared" si="5"/>
        <v>0</v>
      </c>
      <c r="W39" s="17">
        <f t="shared" si="5"/>
        <v>0</v>
      </c>
      <c r="X39" s="17">
        <f t="shared" si="5"/>
        <v>0</v>
      </c>
      <c r="Y39" s="17">
        <f t="shared" si="5"/>
        <v>0</v>
      </c>
      <c r="Z39" s="17">
        <f t="shared" si="5"/>
        <v>-0.11519199999999999</v>
      </c>
      <c r="AA39" s="17">
        <f t="shared" si="5"/>
        <v>0</v>
      </c>
      <c r="AB39" s="17">
        <f t="shared" si="5"/>
        <v>0</v>
      </c>
      <c r="AC39" s="17">
        <f t="shared" si="5"/>
        <v>0</v>
      </c>
      <c r="AD39" s="17">
        <f t="shared" si="5"/>
        <v>0</v>
      </c>
      <c r="AE39" s="17">
        <f t="shared" si="5"/>
        <v>0</v>
      </c>
      <c r="AF39" s="17"/>
    </row>
    <row r="40" spans="1:32" ht="20.25" customHeight="1" x14ac:dyDescent="0.4">
      <c r="A40" s="8" t="s">
        <v>20</v>
      </c>
      <c r="B40" s="17">
        <f t="shared" ref="B40:AE40" si="6">B38-B39</f>
        <v>53.838478583333334</v>
      </c>
      <c r="C40" s="17">
        <f t="shared" si="6"/>
        <v>48.691718130952381</v>
      </c>
      <c r="D40" s="17">
        <f t="shared" si="6"/>
        <v>50.929983666666665</v>
      </c>
      <c r="E40" s="17">
        <f t="shared" si="6"/>
        <v>50.037542999999999</v>
      </c>
      <c r="F40" s="17">
        <f t="shared" si="6"/>
        <v>48.726999750000004</v>
      </c>
      <c r="G40" s="17">
        <f t="shared" si="6"/>
        <v>49.348304499999998</v>
      </c>
      <c r="H40" s="17">
        <f t="shared" si="6"/>
        <v>51.922057499999994</v>
      </c>
      <c r="I40" s="17">
        <f t="shared" si="6"/>
        <v>50.560243749999998</v>
      </c>
      <c r="J40" s="17">
        <f t="shared" si="6"/>
        <v>49.110556000000003</v>
      </c>
      <c r="K40" s="17">
        <f t="shared" si="6"/>
        <v>45.653507000000005</v>
      </c>
      <c r="L40" s="17">
        <f t="shared" si="6"/>
        <v>51.30717525</v>
      </c>
      <c r="M40" s="17">
        <f t="shared" si="6"/>
        <v>47.747412249999996</v>
      </c>
      <c r="N40" s="17">
        <f t="shared" si="6"/>
        <v>49.52656524999999</v>
      </c>
      <c r="O40" s="17">
        <f t="shared" si="6"/>
        <v>49.027688249999997</v>
      </c>
      <c r="P40" s="17">
        <f t="shared" si="6"/>
        <v>47.929110250000001</v>
      </c>
      <c r="Q40" s="17">
        <f t="shared" si="6"/>
        <v>48.474744999999992</v>
      </c>
      <c r="R40" s="17">
        <f t="shared" si="6"/>
        <v>45.513602499999998</v>
      </c>
      <c r="S40" s="17">
        <f t="shared" si="6"/>
        <v>55.031151250000001</v>
      </c>
      <c r="T40" s="17">
        <f t="shared" si="6"/>
        <v>46.760065500000003</v>
      </c>
      <c r="U40" s="17">
        <f t="shared" si="6"/>
        <v>45.170236750000001</v>
      </c>
      <c r="V40" s="17">
        <f t="shared" si="6"/>
        <v>49.517784000000006</v>
      </c>
      <c r="W40" s="17">
        <f t="shared" si="6"/>
        <v>50.615555000000001</v>
      </c>
      <c r="X40" s="17">
        <f t="shared" si="6"/>
        <v>48.852221499999992</v>
      </c>
      <c r="Y40" s="17">
        <f t="shared" si="6"/>
        <v>42.171770999999993</v>
      </c>
      <c r="Z40" s="17">
        <f t="shared" si="6"/>
        <v>46.700999000000003</v>
      </c>
      <c r="AA40" s="17">
        <f t="shared" si="6"/>
        <v>48.481934249999995</v>
      </c>
      <c r="AB40" s="17">
        <f t="shared" si="6"/>
        <v>50.418950250000002</v>
      </c>
      <c r="AC40" s="17">
        <f t="shared" si="6"/>
        <v>45.661087749999993</v>
      </c>
      <c r="AD40" s="17">
        <f t="shared" si="6"/>
        <v>46.904746115384611</v>
      </c>
      <c r="AE40" s="17">
        <f t="shared" si="6"/>
        <v>47.16161125</v>
      </c>
      <c r="AF40" s="17">
        <f>AVERAGE(B40:AE40)</f>
        <v>48.726460141544564</v>
      </c>
    </row>
    <row r="41" spans="1:32" ht="20.25" customHeight="1" x14ac:dyDescent="0.4">
      <c r="A41" s="8"/>
      <c r="B41" s="11"/>
      <c r="C41" s="5"/>
      <c r="D41" s="5"/>
      <c r="E41" s="5"/>
      <c r="F41" s="5"/>
      <c r="G41" s="5"/>
      <c r="H41" s="6"/>
      <c r="I41" s="9"/>
      <c r="J41" s="9"/>
      <c r="K41" s="9"/>
      <c r="L41" s="9"/>
      <c r="M41" s="9"/>
      <c r="N41" s="9"/>
      <c r="O41" s="9"/>
      <c r="P41" s="9"/>
    </row>
    <row r="42" spans="1:32" ht="20.25" customHeight="1" x14ac:dyDescent="0.4">
      <c r="A42" s="7" t="s">
        <v>32</v>
      </c>
      <c r="I42" s="10"/>
      <c r="J42" s="10"/>
      <c r="K42" s="10"/>
      <c r="L42" s="10"/>
      <c r="M42" s="10"/>
      <c r="N42" s="10"/>
      <c r="O42" s="10"/>
      <c r="P42" s="10"/>
      <c r="Q42" s="6"/>
      <c r="R42" s="6"/>
      <c r="Z42" s="10"/>
      <c r="AA42" s="10"/>
      <c r="AB42" s="10"/>
      <c r="AC42" s="10"/>
      <c r="AD42" s="10"/>
      <c r="AE42" s="10"/>
      <c r="AF42" s="10"/>
    </row>
    <row r="43" spans="1:32" ht="20.25" customHeight="1" x14ac:dyDescent="0.4">
      <c r="A43" s="7" t="s">
        <v>33</v>
      </c>
    </row>
  </sheetData>
  <phoneticPr fontId="0" type="noConversion"/>
  <pageMargins left="0.46" right="0.53" top="0.66" bottom="1" header="0.5" footer="0.5"/>
  <pageSetup scale="30" orientation="landscape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H41"/>
  <sheetViews>
    <sheetView tabSelected="1" zoomScale="55" zoomScaleNormal="55" zoomScalePageLayoutView="55" workbookViewId="0">
      <pane xSplit="1" ySplit="4" topLeftCell="B5" activePane="bottomRight" state="frozen"/>
      <selection pane="topRight" activeCell="B1" sqref="B1"/>
      <selection pane="bottomLeft" activeCell="A12" sqref="A12"/>
      <selection pane="bottomRight" activeCell="B40" sqref="B40:AF40"/>
    </sheetView>
  </sheetViews>
  <sheetFormatPr defaultColWidth="11.53515625" defaultRowHeight="20.25" customHeight="1" x14ac:dyDescent="0.4"/>
  <cols>
    <col min="1" max="1" width="32.23046875" style="7" customWidth="1"/>
    <col min="2" max="32" width="8.23046875" style="7" customWidth="1"/>
    <col min="33" max="33" width="11.765625" style="7" customWidth="1"/>
    <col min="34" max="34" width="17.53515625" style="7" customWidth="1"/>
    <col min="35" max="35" width="8.23046875" style="7" customWidth="1"/>
    <col min="36" max="16384" width="11.53515625" style="7"/>
  </cols>
  <sheetData>
    <row r="1" spans="1:34" ht="20.25" customHeight="1" x14ac:dyDescent="0.4">
      <c r="A1" s="1" t="s">
        <v>21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spans="1:34" ht="20.25" customHeight="1" x14ac:dyDescent="0.4">
      <c r="A2" s="36">
        <v>45992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</row>
    <row r="3" spans="1:34" ht="20.25" customHeight="1" x14ac:dyDescent="0.4">
      <c r="A3" s="3" t="s">
        <v>19</v>
      </c>
      <c r="Z3" s="4"/>
      <c r="AA3" s="2"/>
      <c r="AB3" s="4"/>
      <c r="AC3" s="4"/>
      <c r="AD3" s="4"/>
      <c r="AE3" s="4"/>
      <c r="AF3" s="4"/>
      <c r="AG3" s="28"/>
      <c r="AH3" s="5" t="s">
        <v>39</v>
      </c>
    </row>
    <row r="4" spans="1:34" ht="20.25" customHeight="1" x14ac:dyDescent="0.4">
      <c r="B4" s="20">
        <v>1</v>
      </c>
      <c r="C4" s="20">
        <v>2</v>
      </c>
      <c r="D4" s="20">
        <v>3</v>
      </c>
      <c r="E4" s="20">
        <v>4</v>
      </c>
      <c r="F4" s="20">
        <v>5</v>
      </c>
      <c r="G4" s="20">
        <v>6</v>
      </c>
      <c r="H4" s="20">
        <v>7</v>
      </c>
      <c r="I4" s="20">
        <v>8</v>
      </c>
      <c r="J4" s="20">
        <v>9</v>
      </c>
      <c r="K4" s="20">
        <v>10</v>
      </c>
      <c r="L4" s="20">
        <v>11</v>
      </c>
      <c r="M4" s="20">
        <v>12</v>
      </c>
      <c r="N4" s="20">
        <v>13</v>
      </c>
      <c r="O4" s="20">
        <v>14</v>
      </c>
      <c r="P4" s="20">
        <v>15</v>
      </c>
      <c r="Q4" s="6">
        <v>16</v>
      </c>
      <c r="R4" s="6">
        <v>17</v>
      </c>
      <c r="S4" s="6">
        <v>18</v>
      </c>
      <c r="T4" s="6">
        <v>19</v>
      </c>
      <c r="U4" s="6">
        <v>20</v>
      </c>
      <c r="V4" s="6">
        <v>21</v>
      </c>
      <c r="W4" s="6">
        <v>22</v>
      </c>
      <c r="X4" s="6">
        <v>23</v>
      </c>
      <c r="Y4" s="6">
        <v>24</v>
      </c>
      <c r="Z4" s="6">
        <v>25</v>
      </c>
      <c r="AA4" s="6">
        <v>26</v>
      </c>
      <c r="AB4" s="6">
        <v>27</v>
      </c>
      <c r="AC4" s="6">
        <v>28</v>
      </c>
      <c r="AD4" s="6">
        <v>29</v>
      </c>
      <c r="AE4" s="6">
        <v>30</v>
      </c>
      <c r="AF4" s="6">
        <v>31</v>
      </c>
      <c r="AG4" s="5" t="s">
        <v>28</v>
      </c>
      <c r="AH4" s="5" t="s">
        <v>38</v>
      </c>
    </row>
    <row r="5" spans="1:34" ht="20.25" customHeight="1" x14ac:dyDescent="0.4">
      <c r="A5" s="8" t="s">
        <v>0</v>
      </c>
      <c r="I5" s="10"/>
      <c r="J5" s="10"/>
      <c r="K5" s="10"/>
      <c r="L5" s="10"/>
      <c r="M5" s="10"/>
      <c r="N5" s="10"/>
      <c r="O5" s="10"/>
      <c r="P5" s="10"/>
      <c r="Q5" s="9"/>
      <c r="R5" s="9"/>
      <c r="S5" s="6"/>
      <c r="T5" s="6"/>
      <c r="U5" s="6"/>
      <c r="V5" s="6"/>
      <c r="W5" s="6"/>
      <c r="X5" s="6"/>
      <c r="Y5" s="6"/>
      <c r="Z5" s="9"/>
      <c r="AA5" s="9"/>
      <c r="AB5" s="9"/>
      <c r="AC5" s="9"/>
      <c r="AD5" s="9"/>
      <c r="AE5" s="9"/>
      <c r="AF5" s="9"/>
      <c r="AG5" s="9"/>
      <c r="AH5" s="6"/>
    </row>
    <row r="6" spans="1:34" ht="20.25" customHeight="1" x14ac:dyDescent="0.4">
      <c r="A6" s="7" t="s">
        <v>1</v>
      </c>
      <c r="B6" s="19">
        <v>0</v>
      </c>
      <c r="C6" s="19">
        <v>0</v>
      </c>
      <c r="D6" s="19">
        <v>0</v>
      </c>
      <c r="E6" s="19">
        <v>0</v>
      </c>
      <c r="F6" s="19">
        <v>0</v>
      </c>
      <c r="G6" s="19">
        <v>0</v>
      </c>
      <c r="H6" s="19">
        <v>0</v>
      </c>
      <c r="I6" s="63">
        <v>0</v>
      </c>
      <c r="J6" s="63">
        <v>0</v>
      </c>
      <c r="K6" s="63">
        <v>0</v>
      </c>
      <c r="L6" s="63">
        <v>0</v>
      </c>
      <c r="M6" s="63">
        <v>0</v>
      </c>
      <c r="N6" s="63">
        <v>0</v>
      </c>
      <c r="O6" s="63">
        <v>0</v>
      </c>
      <c r="P6" s="63">
        <v>0</v>
      </c>
      <c r="Q6" s="63">
        <v>0</v>
      </c>
      <c r="R6" s="63">
        <v>0</v>
      </c>
      <c r="S6" s="63">
        <v>0</v>
      </c>
      <c r="T6" s="63">
        <v>0</v>
      </c>
      <c r="U6" s="63">
        <v>0</v>
      </c>
      <c r="V6" s="63">
        <v>0</v>
      </c>
      <c r="W6" s="63">
        <v>0</v>
      </c>
      <c r="X6" s="63">
        <v>0</v>
      </c>
      <c r="Y6" s="63">
        <v>0</v>
      </c>
      <c r="Z6" s="63">
        <v>0</v>
      </c>
      <c r="AA6" s="63">
        <v>0</v>
      </c>
      <c r="AB6" s="63">
        <v>0</v>
      </c>
      <c r="AC6" s="63">
        <v>0</v>
      </c>
      <c r="AD6" s="63">
        <v>0</v>
      </c>
      <c r="AE6" s="63">
        <v>0</v>
      </c>
      <c r="AF6" s="63">
        <v>0</v>
      </c>
      <c r="AG6" s="18"/>
      <c r="AH6" s="6" t="s">
        <v>35</v>
      </c>
    </row>
    <row r="7" spans="1:34" ht="20.25" customHeight="1" x14ac:dyDescent="0.4">
      <c r="A7" s="7" t="s">
        <v>2</v>
      </c>
      <c r="B7" s="19">
        <v>14.917913999999998</v>
      </c>
      <c r="C7" s="19">
        <v>14.43097425</v>
      </c>
      <c r="D7" s="19">
        <v>14.6461895</v>
      </c>
      <c r="E7" s="19">
        <v>14.26291275</v>
      </c>
      <c r="F7" s="19">
        <v>14.813787249999999</v>
      </c>
      <c r="G7" s="19">
        <v>14.756811749999999</v>
      </c>
      <c r="H7" s="19">
        <v>14.498056500000001</v>
      </c>
      <c r="I7" s="19">
        <v>14.521364250000001</v>
      </c>
      <c r="J7" s="19">
        <v>14.609743</v>
      </c>
      <c r="K7" s="19">
        <v>15.451951750000001</v>
      </c>
      <c r="L7" s="19">
        <v>16.061634500000004</v>
      </c>
      <c r="M7" s="19">
        <v>15.152260999999999</v>
      </c>
      <c r="N7" s="19">
        <v>13.89969475</v>
      </c>
      <c r="O7" s="19">
        <v>14.227396000000001</v>
      </c>
      <c r="P7" s="19">
        <v>15.332317999999997</v>
      </c>
      <c r="Q7" s="19">
        <v>15.364838049999999</v>
      </c>
      <c r="R7" s="19">
        <v>15.032491499999999</v>
      </c>
      <c r="S7" s="19">
        <v>15.75232475</v>
      </c>
      <c r="T7" s="19">
        <v>15.404011749999999</v>
      </c>
      <c r="U7" s="19">
        <v>15.4210295</v>
      </c>
      <c r="V7" s="19">
        <v>16.806203500000002</v>
      </c>
      <c r="W7" s="19">
        <v>15.8728175</v>
      </c>
      <c r="X7" s="19">
        <v>14.612971250000001</v>
      </c>
      <c r="Y7" s="19">
        <v>15.684574250000001</v>
      </c>
      <c r="Z7" s="19">
        <v>14.567988499999998</v>
      </c>
      <c r="AA7" s="19">
        <v>13.748262499999999</v>
      </c>
      <c r="AB7" s="19">
        <v>15.2342855</v>
      </c>
      <c r="AC7" s="19">
        <v>14.3862325</v>
      </c>
      <c r="AD7" s="19">
        <v>15.48739675</v>
      </c>
      <c r="AE7" s="19">
        <v>15.231381750000001</v>
      </c>
      <c r="AF7" s="19">
        <v>15.495495249999999</v>
      </c>
      <c r="AG7" s="18"/>
      <c r="AH7" s="6" t="s">
        <v>34</v>
      </c>
    </row>
    <row r="8" spans="1:34" ht="20.25" customHeight="1" x14ac:dyDescent="0.4">
      <c r="B8" s="17">
        <f t="shared" ref="B8:AF8" si="0">SUM(B6:B7)</f>
        <v>14.917913999999998</v>
      </c>
      <c r="C8" s="17">
        <f t="shared" si="0"/>
        <v>14.43097425</v>
      </c>
      <c r="D8" s="17">
        <f t="shared" si="0"/>
        <v>14.6461895</v>
      </c>
      <c r="E8" s="17">
        <f t="shared" si="0"/>
        <v>14.26291275</v>
      </c>
      <c r="F8" s="17">
        <f t="shared" si="0"/>
        <v>14.813787249999999</v>
      </c>
      <c r="G8" s="17">
        <f t="shared" si="0"/>
        <v>14.756811749999999</v>
      </c>
      <c r="H8" s="17">
        <f t="shared" si="0"/>
        <v>14.498056500000001</v>
      </c>
      <c r="I8" s="17">
        <f t="shared" si="0"/>
        <v>14.521364250000001</v>
      </c>
      <c r="J8" s="17">
        <f t="shared" si="0"/>
        <v>14.609743</v>
      </c>
      <c r="K8" s="17">
        <f t="shared" si="0"/>
        <v>15.451951750000001</v>
      </c>
      <c r="L8" s="17">
        <f t="shared" si="0"/>
        <v>16.061634500000004</v>
      </c>
      <c r="M8" s="17">
        <f t="shared" si="0"/>
        <v>15.152260999999999</v>
      </c>
      <c r="N8" s="17">
        <f t="shared" si="0"/>
        <v>13.89969475</v>
      </c>
      <c r="O8" s="17">
        <f t="shared" si="0"/>
        <v>14.227396000000001</v>
      </c>
      <c r="P8" s="17">
        <f t="shared" si="0"/>
        <v>15.332317999999997</v>
      </c>
      <c r="Q8" s="17">
        <f t="shared" si="0"/>
        <v>15.364838049999999</v>
      </c>
      <c r="R8" s="17">
        <f t="shared" si="0"/>
        <v>15.032491499999999</v>
      </c>
      <c r="S8" s="17">
        <f t="shared" si="0"/>
        <v>15.75232475</v>
      </c>
      <c r="T8" s="17">
        <f t="shared" si="0"/>
        <v>15.404011749999999</v>
      </c>
      <c r="U8" s="17">
        <f t="shared" si="0"/>
        <v>15.4210295</v>
      </c>
      <c r="V8" s="17">
        <f t="shared" si="0"/>
        <v>16.806203500000002</v>
      </c>
      <c r="W8" s="17">
        <f t="shared" si="0"/>
        <v>15.8728175</v>
      </c>
      <c r="X8" s="17">
        <f t="shared" si="0"/>
        <v>14.612971250000001</v>
      </c>
      <c r="Y8" s="17">
        <f t="shared" si="0"/>
        <v>15.684574250000001</v>
      </c>
      <c r="Z8" s="17">
        <f t="shared" si="0"/>
        <v>14.567988499999998</v>
      </c>
      <c r="AA8" s="17">
        <f t="shared" si="0"/>
        <v>13.748262499999999</v>
      </c>
      <c r="AB8" s="17">
        <f t="shared" si="0"/>
        <v>15.2342855</v>
      </c>
      <c r="AC8" s="17">
        <f t="shared" si="0"/>
        <v>14.3862325</v>
      </c>
      <c r="AD8" s="17">
        <f t="shared" si="0"/>
        <v>15.48739675</v>
      </c>
      <c r="AE8" s="17">
        <f t="shared" si="0"/>
        <v>15.231381750000001</v>
      </c>
      <c r="AF8" s="17">
        <f t="shared" si="0"/>
        <v>15.495495249999999</v>
      </c>
      <c r="AG8" s="17">
        <f>AVERAGE(B8:AF8)</f>
        <v>15.02210690483871</v>
      </c>
      <c r="AH8" s="17">
        <v>87.1</v>
      </c>
    </row>
    <row r="9" spans="1:34" ht="20.25" customHeight="1" x14ac:dyDescent="0.4">
      <c r="A9" s="8" t="s">
        <v>3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</row>
    <row r="10" spans="1:34" ht="20.25" customHeight="1" x14ac:dyDescent="0.4">
      <c r="A10" s="7" t="s">
        <v>18</v>
      </c>
      <c r="B10" s="35">
        <v>18.9619</v>
      </c>
      <c r="C10" s="35">
        <v>13.726899999999999</v>
      </c>
      <c r="D10" s="35">
        <v>15.3934</v>
      </c>
      <c r="E10" s="35">
        <v>16.397099999999998</v>
      </c>
      <c r="F10" s="35">
        <v>14.891499999999999</v>
      </c>
      <c r="G10" s="35">
        <v>17.857466666666664</v>
      </c>
      <c r="H10" s="35">
        <v>16.462266666666665</v>
      </c>
      <c r="I10" s="35">
        <v>11.779566666666666</v>
      </c>
      <c r="J10" s="35">
        <v>14.343299999999999</v>
      </c>
      <c r="K10" s="35">
        <v>16.326000000000001</v>
      </c>
      <c r="L10" s="35">
        <v>16.401399999999999</v>
      </c>
      <c r="M10" s="35">
        <v>16.13185</v>
      </c>
      <c r="N10" s="35">
        <v>15.611316666666665</v>
      </c>
      <c r="O10" s="35">
        <v>17.165566666666663</v>
      </c>
      <c r="P10" s="35">
        <v>19.890866666666664</v>
      </c>
      <c r="Q10" s="35">
        <v>11.553899999999999</v>
      </c>
      <c r="R10" s="35">
        <v>14.3964</v>
      </c>
      <c r="S10" s="35">
        <v>16.738399999999999</v>
      </c>
      <c r="T10" s="35">
        <v>16.938299999999998</v>
      </c>
      <c r="U10" s="35">
        <v>16.839700000000001</v>
      </c>
      <c r="V10" s="35">
        <v>15.5861</v>
      </c>
      <c r="W10" s="35">
        <v>17.1784</v>
      </c>
      <c r="X10" s="35">
        <v>17.330500000000001</v>
      </c>
      <c r="Y10" s="35">
        <v>15.38495</v>
      </c>
      <c r="Z10" s="35">
        <v>17.815749999999998</v>
      </c>
      <c r="AA10" s="35">
        <v>17.4344</v>
      </c>
      <c r="AB10" s="35">
        <v>14.351999999999999</v>
      </c>
      <c r="AC10" s="35">
        <v>19.2301</v>
      </c>
      <c r="AD10" s="35">
        <v>19.3827</v>
      </c>
      <c r="AE10" s="35">
        <v>15.805099999999999</v>
      </c>
      <c r="AF10" s="35">
        <v>14.701499999999999</v>
      </c>
      <c r="AG10" s="17"/>
      <c r="AH10" s="6" t="s">
        <v>36</v>
      </c>
    </row>
    <row r="11" spans="1:34" ht="20.25" customHeight="1" x14ac:dyDescent="0.4">
      <c r="A11" s="6" t="s">
        <v>26</v>
      </c>
      <c r="B11" s="35">
        <v>-0.42199999999999999</v>
      </c>
      <c r="C11" s="35">
        <v>-0.253</v>
      </c>
      <c r="D11" s="35">
        <v>-0.46899999999999997</v>
      </c>
      <c r="E11" s="35">
        <v>-0.51200000000000001</v>
      </c>
      <c r="F11" s="35">
        <v>-0.43099999999999999</v>
      </c>
      <c r="G11" s="35">
        <v>-0.60799999999999998</v>
      </c>
      <c r="H11" s="35">
        <v>-0.57599999999999996</v>
      </c>
      <c r="I11" s="35">
        <v>-0.378</v>
      </c>
      <c r="J11" s="35">
        <v>-0.20499999999999999</v>
      </c>
      <c r="K11" s="35">
        <v>-0.433</v>
      </c>
      <c r="L11" s="35">
        <v>-0.253</v>
      </c>
      <c r="M11" s="35">
        <v>-0.26999999999999996</v>
      </c>
      <c r="N11" s="35">
        <v>-0.376</v>
      </c>
      <c r="O11" s="35">
        <v>-0.313</v>
      </c>
      <c r="P11" s="35">
        <v>-0.13499999999999998</v>
      </c>
      <c r="Q11" s="35">
        <v>0</v>
      </c>
      <c r="R11" s="35">
        <v>-6.8999999999999992E-2</v>
      </c>
      <c r="S11" s="35">
        <v>-0.25900000000000001</v>
      </c>
      <c r="T11" s="35">
        <v>-0.24099999999999999</v>
      </c>
      <c r="U11" s="35">
        <v>-0.35</v>
      </c>
      <c r="V11" s="35">
        <v>-0.26700000000000002</v>
      </c>
      <c r="W11" s="35">
        <v>-0.35299999999999998</v>
      </c>
      <c r="X11" s="35">
        <v>-0.373</v>
      </c>
      <c r="Y11" s="35">
        <v>-0.433</v>
      </c>
      <c r="Z11" s="35">
        <v>-0.38699999999999996</v>
      </c>
      <c r="AA11" s="35">
        <v>-0.47899999999999998</v>
      </c>
      <c r="AB11" s="35">
        <v>-0.33899999999999997</v>
      </c>
      <c r="AC11" s="35">
        <v>-0.42</v>
      </c>
      <c r="AD11" s="35">
        <v>-0.70299999999999996</v>
      </c>
      <c r="AE11" s="35">
        <v>-0.40099999999999997</v>
      </c>
      <c r="AF11" s="35">
        <v>-0.50600000000000001</v>
      </c>
      <c r="AG11" s="17"/>
      <c r="AH11" s="17">
        <v>47.8</v>
      </c>
    </row>
    <row r="12" spans="1:34" ht="20.25" customHeight="1" x14ac:dyDescent="0.4">
      <c r="A12" s="7" t="s">
        <v>5</v>
      </c>
      <c r="B12" s="35">
        <v>0.36284</v>
      </c>
      <c r="C12" s="35">
        <v>0.55325000000000002</v>
      </c>
      <c r="D12" s="35">
        <v>0.60682000000000003</v>
      </c>
      <c r="E12" s="35">
        <v>0.73643999999999998</v>
      </c>
      <c r="F12" s="35">
        <v>0.70767999999999998</v>
      </c>
      <c r="G12" s="35">
        <v>0.71095999999999993</v>
      </c>
      <c r="H12" s="35">
        <v>0.72251999999999994</v>
      </c>
      <c r="I12" s="35">
        <v>0.71883999999999992</v>
      </c>
      <c r="J12" s="35">
        <v>0.73353000000000002</v>
      </c>
      <c r="K12" s="35">
        <v>0.72375</v>
      </c>
      <c r="L12" s="35">
        <v>0.60292999999999997</v>
      </c>
      <c r="M12" s="35">
        <v>0.44273999999999997</v>
      </c>
      <c r="N12" s="35">
        <v>0.45699999999999996</v>
      </c>
      <c r="O12" s="35">
        <v>0.45017999999999997</v>
      </c>
      <c r="P12" s="35">
        <v>0.43868999999999997</v>
      </c>
      <c r="Q12" s="35">
        <v>0.42826999999999998</v>
      </c>
      <c r="R12" s="35">
        <v>0.42638999999999999</v>
      </c>
      <c r="S12" s="35">
        <v>0.43683</v>
      </c>
      <c r="T12" s="35">
        <v>0.43523000000000001</v>
      </c>
      <c r="U12" s="35">
        <v>0.45687999999999995</v>
      </c>
      <c r="V12" s="35">
        <v>0.47027999999999998</v>
      </c>
      <c r="W12" s="35">
        <v>0.45517999999999997</v>
      </c>
      <c r="X12" s="35">
        <v>0.40055999999999997</v>
      </c>
      <c r="Y12" s="35">
        <v>0.38890999999999998</v>
      </c>
      <c r="Z12" s="35">
        <v>0.38202999999999998</v>
      </c>
      <c r="AA12" s="35">
        <v>0.38786999999999999</v>
      </c>
      <c r="AB12" s="35">
        <v>0.38078999999999996</v>
      </c>
      <c r="AC12" s="35">
        <v>0.38566999999999996</v>
      </c>
      <c r="AD12" s="35">
        <v>0.37551000000000001</v>
      </c>
      <c r="AE12" s="35">
        <v>0.45304</v>
      </c>
      <c r="AF12" s="35">
        <v>0.49667999999999995</v>
      </c>
      <c r="AG12" s="17"/>
    </row>
    <row r="13" spans="1:34" ht="20.25" customHeight="1" x14ac:dyDescent="0.4">
      <c r="A13" s="7" t="s">
        <v>6</v>
      </c>
      <c r="B13" s="35">
        <v>0</v>
      </c>
      <c r="C13" s="35">
        <v>0</v>
      </c>
      <c r="D13" s="35">
        <v>0</v>
      </c>
      <c r="E13" s="35">
        <v>0</v>
      </c>
      <c r="F13" s="35">
        <v>0</v>
      </c>
      <c r="G13" s="35">
        <v>0</v>
      </c>
      <c r="H13" s="35">
        <v>0</v>
      </c>
      <c r="I13" s="35">
        <v>0</v>
      </c>
      <c r="J13" s="35">
        <v>0</v>
      </c>
      <c r="K13" s="35">
        <v>0</v>
      </c>
      <c r="L13" s="35">
        <v>0</v>
      </c>
      <c r="M13" s="35">
        <v>0</v>
      </c>
      <c r="N13" s="35">
        <v>0</v>
      </c>
      <c r="O13" s="35">
        <v>0</v>
      </c>
      <c r="P13" s="35">
        <v>0</v>
      </c>
      <c r="Q13" s="35">
        <v>0</v>
      </c>
      <c r="R13" s="35">
        <v>0</v>
      </c>
      <c r="S13" s="35">
        <v>0</v>
      </c>
      <c r="T13" s="35">
        <v>0</v>
      </c>
      <c r="U13" s="35">
        <v>0</v>
      </c>
      <c r="V13" s="35">
        <v>0</v>
      </c>
      <c r="W13" s="35">
        <v>0</v>
      </c>
      <c r="X13" s="35">
        <v>0</v>
      </c>
      <c r="Y13" s="35">
        <v>0</v>
      </c>
      <c r="Z13" s="35">
        <v>0</v>
      </c>
      <c r="AA13" s="35">
        <v>0</v>
      </c>
      <c r="AB13" s="35">
        <v>0</v>
      </c>
      <c r="AC13" s="35">
        <v>0</v>
      </c>
      <c r="AD13" s="35">
        <v>0</v>
      </c>
      <c r="AE13" s="35">
        <v>0</v>
      </c>
      <c r="AF13" s="35">
        <v>0</v>
      </c>
      <c r="AG13" s="17"/>
    </row>
    <row r="14" spans="1:34" ht="20.25" customHeight="1" x14ac:dyDescent="0.4">
      <c r="A14" s="7" t="s">
        <v>7</v>
      </c>
      <c r="B14" s="35">
        <v>0</v>
      </c>
      <c r="C14" s="35">
        <v>0</v>
      </c>
      <c r="D14" s="35">
        <v>0</v>
      </c>
      <c r="E14" s="35">
        <v>0</v>
      </c>
      <c r="F14" s="35">
        <v>0</v>
      </c>
      <c r="G14" s="35">
        <v>0</v>
      </c>
      <c r="H14" s="35">
        <v>0</v>
      </c>
      <c r="I14" s="35">
        <v>0</v>
      </c>
      <c r="J14" s="35">
        <v>0</v>
      </c>
      <c r="K14" s="35">
        <v>0</v>
      </c>
      <c r="L14" s="35">
        <v>0</v>
      </c>
      <c r="M14" s="35">
        <v>0</v>
      </c>
      <c r="N14" s="35">
        <v>0</v>
      </c>
      <c r="O14" s="35">
        <v>0</v>
      </c>
      <c r="P14" s="35">
        <v>0</v>
      </c>
      <c r="Q14" s="35">
        <v>0</v>
      </c>
      <c r="R14" s="35">
        <v>0</v>
      </c>
      <c r="S14" s="35">
        <v>0</v>
      </c>
      <c r="T14" s="35">
        <v>0</v>
      </c>
      <c r="U14" s="35">
        <v>0</v>
      </c>
      <c r="V14" s="35">
        <v>0</v>
      </c>
      <c r="W14" s="35">
        <v>0</v>
      </c>
      <c r="X14" s="35">
        <v>0</v>
      </c>
      <c r="Y14" s="35">
        <v>0</v>
      </c>
      <c r="Z14" s="35">
        <v>0</v>
      </c>
      <c r="AA14" s="35">
        <v>0</v>
      </c>
      <c r="AB14" s="35">
        <v>0</v>
      </c>
      <c r="AC14" s="35">
        <v>0</v>
      </c>
      <c r="AD14" s="35">
        <v>0</v>
      </c>
      <c r="AE14" s="35">
        <v>0</v>
      </c>
      <c r="AF14" s="35">
        <v>0</v>
      </c>
      <c r="AG14" s="17"/>
    </row>
    <row r="15" spans="1:34" ht="20.25" customHeight="1" x14ac:dyDescent="0.4">
      <c r="B15" s="17">
        <f t="shared" ref="B15:AF15" si="1">SUM(B10:B14)</f>
        <v>18.902739999999998</v>
      </c>
      <c r="C15" s="17">
        <f t="shared" si="1"/>
        <v>14.027149999999999</v>
      </c>
      <c r="D15" s="17">
        <f t="shared" si="1"/>
        <v>15.531220000000001</v>
      </c>
      <c r="E15" s="17">
        <f t="shared" si="1"/>
        <v>16.621539999999996</v>
      </c>
      <c r="F15" s="17">
        <f t="shared" si="1"/>
        <v>15.16818</v>
      </c>
      <c r="G15" s="17">
        <f t="shared" si="1"/>
        <v>17.960426666666663</v>
      </c>
      <c r="H15" s="17">
        <f t="shared" si="1"/>
        <v>16.608786666666663</v>
      </c>
      <c r="I15" s="17">
        <f t="shared" si="1"/>
        <v>12.120406666666666</v>
      </c>
      <c r="J15" s="17">
        <f t="shared" si="1"/>
        <v>14.871829999999999</v>
      </c>
      <c r="K15" s="17">
        <f t="shared" si="1"/>
        <v>16.61675</v>
      </c>
      <c r="L15" s="17">
        <f t="shared" si="1"/>
        <v>16.751329999999999</v>
      </c>
      <c r="M15" s="17">
        <f t="shared" si="1"/>
        <v>16.304590000000001</v>
      </c>
      <c r="N15" s="17">
        <f t="shared" si="1"/>
        <v>15.692316666666667</v>
      </c>
      <c r="O15" s="17">
        <f t="shared" si="1"/>
        <v>17.302746666666664</v>
      </c>
      <c r="P15" s="17">
        <f t="shared" si="1"/>
        <v>20.194556666666664</v>
      </c>
      <c r="Q15" s="17">
        <f t="shared" si="1"/>
        <v>11.982169999999998</v>
      </c>
      <c r="R15" s="17">
        <f t="shared" si="1"/>
        <v>14.753789999999999</v>
      </c>
      <c r="S15" s="17">
        <f t="shared" si="1"/>
        <v>16.916229999999999</v>
      </c>
      <c r="T15" s="17">
        <f t="shared" si="1"/>
        <v>17.132529999999999</v>
      </c>
      <c r="U15" s="17">
        <f t="shared" si="1"/>
        <v>16.946579999999997</v>
      </c>
      <c r="V15" s="17">
        <f t="shared" si="1"/>
        <v>15.789380000000001</v>
      </c>
      <c r="W15" s="17">
        <f t="shared" si="1"/>
        <v>17.280579999999997</v>
      </c>
      <c r="X15" s="17">
        <f t="shared" si="1"/>
        <v>17.358059999999998</v>
      </c>
      <c r="Y15" s="17">
        <f t="shared" si="1"/>
        <v>15.340859999999999</v>
      </c>
      <c r="Z15" s="17">
        <f t="shared" si="1"/>
        <v>17.810779999999998</v>
      </c>
      <c r="AA15" s="17">
        <f t="shared" si="1"/>
        <v>17.34327</v>
      </c>
      <c r="AB15" s="17">
        <f t="shared" si="1"/>
        <v>14.393789999999997</v>
      </c>
      <c r="AC15" s="17">
        <f t="shared" si="1"/>
        <v>19.19577</v>
      </c>
      <c r="AD15" s="17">
        <f t="shared" si="1"/>
        <v>19.055209999999999</v>
      </c>
      <c r="AE15" s="17">
        <f t="shared" si="1"/>
        <v>15.857139999999999</v>
      </c>
      <c r="AF15" s="17">
        <f t="shared" si="1"/>
        <v>14.692179999999999</v>
      </c>
      <c r="AG15" s="17">
        <f>AVERAGE(B15:AF15)</f>
        <v>16.33944806451613</v>
      </c>
    </row>
    <row r="16" spans="1:34" ht="20.25" customHeight="1" x14ac:dyDescent="0.4">
      <c r="A16" s="8" t="s">
        <v>40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</row>
    <row r="17" spans="1:34" ht="20.25" customHeight="1" x14ac:dyDescent="0.4">
      <c r="A17" s="7" t="s">
        <v>8</v>
      </c>
      <c r="B17" s="32">
        <v>14.01</v>
      </c>
      <c r="C17" s="32">
        <v>14.45</v>
      </c>
      <c r="D17" s="32">
        <v>14.39</v>
      </c>
      <c r="E17" s="32">
        <v>14.56</v>
      </c>
      <c r="F17" s="32">
        <v>15.54</v>
      </c>
      <c r="G17" s="32">
        <v>13.78</v>
      </c>
      <c r="H17" s="32">
        <v>14.31</v>
      </c>
      <c r="I17" s="32">
        <v>15.27</v>
      </c>
      <c r="J17" s="32">
        <v>15.34</v>
      </c>
      <c r="K17" s="32">
        <v>14.9</v>
      </c>
      <c r="L17" s="32">
        <v>14.56</v>
      </c>
      <c r="M17" s="32">
        <v>14.8</v>
      </c>
      <c r="N17" s="32">
        <v>14.9</v>
      </c>
      <c r="O17" s="32">
        <v>15.11</v>
      </c>
      <c r="P17" s="32">
        <v>15.03</v>
      </c>
      <c r="Q17" s="32">
        <v>16.22</v>
      </c>
      <c r="R17" s="32">
        <v>16.66</v>
      </c>
      <c r="S17" s="32">
        <v>14.51</v>
      </c>
      <c r="T17" s="32">
        <v>15.12</v>
      </c>
      <c r="U17" s="32">
        <v>14.75</v>
      </c>
      <c r="V17" s="32">
        <v>14.75</v>
      </c>
      <c r="W17" s="32">
        <v>14.99</v>
      </c>
      <c r="X17" s="32">
        <v>14.57</v>
      </c>
      <c r="Y17" s="32">
        <v>14.5</v>
      </c>
      <c r="Z17" s="32">
        <v>13.96</v>
      </c>
      <c r="AA17" s="32">
        <v>14.04</v>
      </c>
      <c r="AB17" s="32">
        <v>14.76</v>
      </c>
      <c r="AC17" s="32">
        <v>14.72</v>
      </c>
      <c r="AD17" s="32">
        <v>14.41</v>
      </c>
      <c r="AE17" s="32">
        <v>13.71</v>
      </c>
      <c r="AF17" s="32">
        <v>13.59</v>
      </c>
      <c r="AG17" s="17"/>
      <c r="AH17" s="6" t="s">
        <v>36</v>
      </c>
    </row>
    <row r="18" spans="1:34" ht="20.25" customHeight="1" x14ac:dyDescent="0.4">
      <c r="A18" s="6" t="s">
        <v>26</v>
      </c>
      <c r="B18" s="32">
        <v>0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2">
        <v>0</v>
      </c>
      <c r="L18" s="32">
        <v>0</v>
      </c>
      <c r="M18" s="32">
        <v>0</v>
      </c>
      <c r="N18" s="32">
        <v>0</v>
      </c>
      <c r="O18" s="32">
        <v>0</v>
      </c>
      <c r="P18" s="32">
        <v>0</v>
      </c>
      <c r="Q18" s="32">
        <v>0</v>
      </c>
      <c r="R18" s="32">
        <v>0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v>0</v>
      </c>
      <c r="Z18" s="32">
        <v>0</v>
      </c>
      <c r="AA18" s="32">
        <v>0</v>
      </c>
      <c r="AB18" s="32">
        <v>0</v>
      </c>
      <c r="AC18" s="32">
        <v>0</v>
      </c>
      <c r="AD18" s="32">
        <v>0</v>
      </c>
      <c r="AE18" s="32">
        <v>0</v>
      </c>
      <c r="AF18" s="32">
        <v>0</v>
      </c>
      <c r="AG18" s="17"/>
      <c r="AH18" s="17">
        <v>0</v>
      </c>
    </row>
    <row r="19" spans="1:34" ht="20.25" customHeight="1" x14ac:dyDescent="0.4">
      <c r="A19" s="7" t="s">
        <v>9</v>
      </c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17"/>
    </row>
    <row r="20" spans="1:34" ht="20.25" customHeight="1" x14ac:dyDescent="0.4">
      <c r="A20" s="7" t="s">
        <v>23</v>
      </c>
      <c r="B20" s="37">
        <v>84</v>
      </c>
      <c r="C20" s="37">
        <v>63</v>
      </c>
      <c r="D20" s="37">
        <v>61</v>
      </c>
      <c r="E20" s="37">
        <v>65</v>
      </c>
      <c r="F20" s="37">
        <v>75</v>
      </c>
      <c r="G20" s="37">
        <v>65</v>
      </c>
      <c r="H20" s="37">
        <v>75</v>
      </c>
      <c r="I20" s="37">
        <v>82</v>
      </c>
      <c r="J20" s="37">
        <v>85</v>
      </c>
      <c r="K20" s="37">
        <v>70</v>
      </c>
      <c r="L20" s="37">
        <v>69</v>
      </c>
      <c r="M20" s="37">
        <v>67</v>
      </c>
      <c r="N20" s="37">
        <v>88</v>
      </c>
      <c r="O20" s="37">
        <v>88</v>
      </c>
      <c r="P20" s="37">
        <v>280</v>
      </c>
      <c r="Q20" s="37">
        <v>128</v>
      </c>
      <c r="R20" s="37">
        <v>118</v>
      </c>
      <c r="S20" s="37">
        <v>140</v>
      </c>
      <c r="T20" s="37">
        <v>88</v>
      </c>
      <c r="U20" s="37">
        <v>90</v>
      </c>
      <c r="V20" s="37">
        <v>100</v>
      </c>
      <c r="W20" s="37">
        <v>70</v>
      </c>
      <c r="X20" s="37">
        <v>95</v>
      </c>
      <c r="Y20" s="37">
        <v>100</v>
      </c>
      <c r="Z20" s="37">
        <v>103</v>
      </c>
      <c r="AA20" s="37">
        <v>90</v>
      </c>
      <c r="AB20" s="37">
        <v>240</v>
      </c>
      <c r="AC20" s="37">
        <v>160</v>
      </c>
      <c r="AD20" s="37">
        <v>140</v>
      </c>
      <c r="AE20" s="37">
        <v>160</v>
      </c>
      <c r="AF20" s="37">
        <v>154</v>
      </c>
      <c r="AG20" s="17"/>
    </row>
    <row r="21" spans="1:34" ht="20.25" customHeight="1" x14ac:dyDescent="0.4">
      <c r="A21" s="7" t="s">
        <v>22</v>
      </c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17"/>
    </row>
    <row r="22" spans="1:34" ht="20.25" customHeight="1" x14ac:dyDescent="0.4">
      <c r="A22" s="7" t="s">
        <v>24</v>
      </c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17"/>
    </row>
    <row r="23" spans="1:34" ht="20.25" customHeight="1" x14ac:dyDescent="0.4">
      <c r="A23" s="7" t="s">
        <v>25</v>
      </c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17"/>
    </row>
    <row r="24" spans="1:34" ht="20.25" customHeight="1" x14ac:dyDescent="0.4">
      <c r="A24" s="7" t="s">
        <v>17</v>
      </c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17"/>
    </row>
    <row r="25" spans="1:34" ht="20.25" customHeight="1" x14ac:dyDescent="0.4">
      <c r="A25" s="7" t="s">
        <v>5</v>
      </c>
      <c r="B25" s="32">
        <v>0.71</v>
      </c>
      <c r="C25" s="32">
        <v>0.71</v>
      </c>
      <c r="D25" s="32">
        <v>0.71</v>
      </c>
      <c r="E25" s="32">
        <v>0.71</v>
      </c>
      <c r="F25" s="32">
        <v>0.71</v>
      </c>
      <c r="G25" s="32">
        <v>0.71</v>
      </c>
      <c r="H25" s="32">
        <v>0.71</v>
      </c>
      <c r="I25" s="32">
        <v>0.71</v>
      </c>
      <c r="J25" s="32">
        <v>0.71</v>
      </c>
      <c r="K25" s="32">
        <v>0.71</v>
      </c>
      <c r="L25" s="32">
        <v>0.71</v>
      </c>
      <c r="M25" s="32">
        <v>0.71</v>
      </c>
      <c r="N25" s="32">
        <v>0.71</v>
      </c>
      <c r="O25" s="32">
        <v>0.71</v>
      </c>
      <c r="P25" s="32">
        <v>0.71</v>
      </c>
      <c r="Q25" s="32">
        <v>0.71</v>
      </c>
      <c r="R25" s="32">
        <v>0.71</v>
      </c>
      <c r="S25" s="32">
        <v>0.71</v>
      </c>
      <c r="T25" s="32">
        <v>0.71</v>
      </c>
      <c r="U25" s="32">
        <v>0.71</v>
      </c>
      <c r="V25" s="32">
        <v>0.71</v>
      </c>
      <c r="W25" s="32">
        <v>0.76</v>
      </c>
      <c r="X25" s="32">
        <v>0.76</v>
      </c>
      <c r="Y25" s="32">
        <v>0.76</v>
      </c>
      <c r="Z25" s="32">
        <v>0.76</v>
      </c>
      <c r="AA25" s="32">
        <v>0.76</v>
      </c>
      <c r="AB25" s="32">
        <v>0.76</v>
      </c>
      <c r="AC25" s="32">
        <v>0.76</v>
      </c>
      <c r="AD25" s="32">
        <v>0.76</v>
      </c>
      <c r="AE25" s="32">
        <v>0.76</v>
      </c>
      <c r="AF25" s="32">
        <v>0.76</v>
      </c>
      <c r="AG25" s="17"/>
    </row>
    <row r="26" spans="1:34" ht="20.25" customHeight="1" x14ac:dyDescent="0.4">
      <c r="A26" s="7" t="s">
        <v>10</v>
      </c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</row>
    <row r="27" spans="1:34" ht="20.25" customHeight="1" x14ac:dyDescent="0.4">
      <c r="A27" s="7" t="s">
        <v>7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</row>
    <row r="28" spans="1:34" ht="20.25" customHeight="1" x14ac:dyDescent="0.4">
      <c r="B28" s="17">
        <f>SUM(B17+B18+B19+B24+B25+B26+B27)</f>
        <v>14.719999999999999</v>
      </c>
      <c r="C28" s="17">
        <f t="shared" ref="C28:AF28" si="2">SUM(C17+C18+C19+C24+C25+C26+C27)</f>
        <v>15.16</v>
      </c>
      <c r="D28" s="17">
        <f t="shared" si="2"/>
        <v>15.100000000000001</v>
      </c>
      <c r="E28" s="17">
        <f t="shared" si="2"/>
        <v>15.27</v>
      </c>
      <c r="F28" s="17">
        <f t="shared" si="2"/>
        <v>16.25</v>
      </c>
      <c r="G28" s="17">
        <f t="shared" si="2"/>
        <v>14.489999999999998</v>
      </c>
      <c r="H28" s="17">
        <f t="shared" si="2"/>
        <v>15.02</v>
      </c>
      <c r="I28" s="17">
        <f t="shared" si="2"/>
        <v>15.98</v>
      </c>
      <c r="J28" s="17">
        <f t="shared" si="2"/>
        <v>16.05</v>
      </c>
      <c r="K28" s="17">
        <f t="shared" si="2"/>
        <v>15.61</v>
      </c>
      <c r="L28" s="17">
        <f t="shared" si="2"/>
        <v>15.27</v>
      </c>
      <c r="M28" s="17">
        <f t="shared" si="2"/>
        <v>15.510000000000002</v>
      </c>
      <c r="N28" s="17">
        <f t="shared" si="2"/>
        <v>15.61</v>
      </c>
      <c r="O28" s="17">
        <f t="shared" si="2"/>
        <v>15.82</v>
      </c>
      <c r="P28" s="17">
        <f t="shared" si="2"/>
        <v>15.739999999999998</v>
      </c>
      <c r="Q28" s="17">
        <f t="shared" si="2"/>
        <v>16.93</v>
      </c>
      <c r="R28" s="17">
        <f t="shared" si="2"/>
        <v>17.37</v>
      </c>
      <c r="S28" s="17">
        <f t="shared" si="2"/>
        <v>15.219999999999999</v>
      </c>
      <c r="T28" s="17">
        <f t="shared" si="2"/>
        <v>15.829999999999998</v>
      </c>
      <c r="U28" s="17">
        <f t="shared" si="2"/>
        <v>15.46</v>
      </c>
      <c r="V28" s="17">
        <f t="shared" si="2"/>
        <v>15.46</v>
      </c>
      <c r="W28" s="17">
        <f t="shared" si="2"/>
        <v>15.75</v>
      </c>
      <c r="X28" s="17">
        <f t="shared" si="2"/>
        <v>15.33</v>
      </c>
      <c r="Y28" s="17">
        <f t="shared" si="2"/>
        <v>15.26</v>
      </c>
      <c r="Z28" s="17">
        <f t="shared" si="2"/>
        <v>14.72</v>
      </c>
      <c r="AA28" s="17">
        <f t="shared" si="2"/>
        <v>14.799999999999999</v>
      </c>
      <c r="AB28" s="17">
        <f t="shared" si="2"/>
        <v>15.52</v>
      </c>
      <c r="AC28" s="17">
        <f t="shared" si="2"/>
        <v>15.48</v>
      </c>
      <c r="AD28" s="17">
        <f t="shared" si="2"/>
        <v>15.17</v>
      </c>
      <c r="AE28" s="17">
        <f t="shared" si="2"/>
        <v>14.47</v>
      </c>
      <c r="AF28" s="17">
        <f t="shared" si="2"/>
        <v>14.35</v>
      </c>
      <c r="AG28" s="17">
        <f>AVERAGE(B28:AF28)</f>
        <v>15.442580645161291</v>
      </c>
      <c r="AH28" s="6"/>
    </row>
    <row r="29" spans="1:34" ht="20.25" customHeight="1" x14ac:dyDescent="0.4">
      <c r="A29" s="8" t="s">
        <v>11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6" t="s">
        <v>37</v>
      </c>
    </row>
    <row r="30" spans="1:34" ht="20.25" customHeight="1" x14ac:dyDescent="0.4">
      <c r="A30" s="7" t="s">
        <v>12</v>
      </c>
      <c r="B30" s="64">
        <v>1.282</v>
      </c>
      <c r="C30" s="65"/>
      <c r="D30" s="64"/>
      <c r="E30" s="64"/>
      <c r="F30" s="64"/>
      <c r="G30" s="64"/>
      <c r="H30" s="64">
        <v>2.4950000000000006</v>
      </c>
      <c r="I30" s="64">
        <v>1.5189999999999997</v>
      </c>
      <c r="J30" s="64">
        <v>2.0840000000000001</v>
      </c>
      <c r="K30" s="64">
        <v>2.3460000000000001</v>
      </c>
      <c r="L30" s="64">
        <v>1.9230000000000007</v>
      </c>
      <c r="M30" s="64">
        <v>1.6879999999999999</v>
      </c>
      <c r="N30" s="64">
        <v>1.5130000000000001</v>
      </c>
      <c r="O30" s="64">
        <v>2.3515384615384618</v>
      </c>
      <c r="P30" s="64">
        <v>0.878</v>
      </c>
      <c r="Q30" s="64">
        <v>2.2349999999999999</v>
      </c>
      <c r="R30" s="64">
        <v>1.3539999999999996</v>
      </c>
      <c r="S30" s="64">
        <v>0.99799999999999989</v>
      </c>
      <c r="T30" s="64">
        <v>1.1200000000000003</v>
      </c>
      <c r="U30" s="64"/>
      <c r="V30" s="64"/>
      <c r="W30" s="64"/>
      <c r="X30" s="64"/>
      <c r="Y30" s="64">
        <v>1.6690000000000003</v>
      </c>
      <c r="Z30" s="64">
        <v>0.79800000000000004</v>
      </c>
      <c r="AA30" s="64">
        <v>1.2470000000000001</v>
      </c>
      <c r="AB30" s="64">
        <v>1.25</v>
      </c>
      <c r="AC30" s="64">
        <v>1.587</v>
      </c>
      <c r="AD30" s="64">
        <v>1.3219999999999996</v>
      </c>
      <c r="AE30" s="64">
        <v>1.9690000000000003</v>
      </c>
      <c r="AF30" s="64">
        <v>0.66699999999999993</v>
      </c>
      <c r="AG30" s="17"/>
      <c r="AH30" s="6" t="s">
        <v>34</v>
      </c>
    </row>
    <row r="31" spans="1:34" ht="20.25" customHeight="1" x14ac:dyDescent="0.4">
      <c r="A31" s="7" t="s">
        <v>27</v>
      </c>
      <c r="B31" s="64"/>
      <c r="C31" s="65">
        <v>1.8939999999999995</v>
      </c>
      <c r="D31" s="64">
        <v>2.5910000000000006</v>
      </c>
      <c r="E31" s="64">
        <v>1.8299999999999994</v>
      </c>
      <c r="F31" s="64">
        <v>2.5609999999999999</v>
      </c>
      <c r="G31" s="64">
        <v>2.6416666666666671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>
        <v>1.6209999999999998</v>
      </c>
      <c r="V31" s="64">
        <v>1.651</v>
      </c>
      <c r="W31" s="64">
        <v>1.1587500000000004</v>
      </c>
      <c r="X31" s="64">
        <v>1.1673076923076922</v>
      </c>
      <c r="Y31" s="64"/>
      <c r="Z31" s="64"/>
      <c r="AA31" s="64"/>
      <c r="AB31" s="64"/>
      <c r="AC31" s="64"/>
      <c r="AD31" s="64"/>
      <c r="AE31" s="64"/>
      <c r="AF31" s="64"/>
      <c r="AG31" s="17">
        <f>SUM(B31:AF31)</f>
        <v>17.115724358974358</v>
      </c>
      <c r="AH31" s="17" t="s">
        <v>44</v>
      </c>
    </row>
    <row r="32" spans="1:34" ht="20.25" customHeight="1" x14ac:dyDescent="0.4">
      <c r="A32" s="7" t="s">
        <v>4</v>
      </c>
      <c r="B32" s="19">
        <v>0.99329999999999996</v>
      </c>
      <c r="C32" s="19">
        <v>0.99329999999999996</v>
      </c>
      <c r="D32" s="19">
        <v>1.0292999999999999</v>
      </c>
      <c r="E32" s="19">
        <v>0.98129999999999995</v>
      </c>
      <c r="F32" s="19">
        <v>1.0008999999999999</v>
      </c>
      <c r="G32" s="19">
        <v>0.98460000000000003</v>
      </c>
      <c r="H32" s="19">
        <v>0.93959999999999999</v>
      </c>
      <c r="I32" s="19">
        <v>1.0742</v>
      </c>
      <c r="J32" s="19">
        <v>1.1832</v>
      </c>
      <c r="K32" s="19">
        <v>1.2839</v>
      </c>
      <c r="L32" s="19">
        <v>1.3069999999999999</v>
      </c>
      <c r="M32" s="19">
        <v>1.278</v>
      </c>
      <c r="N32" s="19">
        <v>1.278</v>
      </c>
      <c r="O32" s="19">
        <v>1.3665</v>
      </c>
      <c r="P32" s="19">
        <v>1.3042</v>
      </c>
      <c r="Q32" s="19">
        <v>1.3042</v>
      </c>
      <c r="R32" s="19">
        <v>1.335</v>
      </c>
      <c r="S32" s="19">
        <v>1.3528</v>
      </c>
      <c r="T32" s="19">
        <v>1.3132000000000001</v>
      </c>
      <c r="U32" s="19">
        <v>1.3840999999999999</v>
      </c>
      <c r="V32" s="19">
        <v>1.3365</v>
      </c>
      <c r="W32" s="19">
        <v>1.3306</v>
      </c>
      <c r="X32" s="19">
        <v>1.1005</v>
      </c>
      <c r="Y32" s="19">
        <v>1.1005</v>
      </c>
      <c r="Z32" s="19">
        <v>1.1208</v>
      </c>
      <c r="AA32" s="19">
        <v>1.1985999999999999</v>
      </c>
      <c r="AB32" s="19">
        <v>1.1207</v>
      </c>
      <c r="AC32" s="19">
        <v>1.1499000000000001</v>
      </c>
      <c r="AD32" s="19">
        <v>1.2132000000000001</v>
      </c>
      <c r="AE32" s="19">
        <v>1.0587</v>
      </c>
      <c r="AF32" s="19">
        <v>1.1552</v>
      </c>
      <c r="AG32" s="17"/>
    </row>
    <row r="33" spans="1:33" ht="20.25" customHeight="1" x14ac:dyDescent="0.4">
      <c r="A33" s="7" t="s">
        <v>13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</row>
    <row r="34" spans="1:33" ht="20.25" customHeight="1" x14ac:dyDescent="0.4">
      <c r="A34" s="7" t="s">
        <v>10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</row>
    <row r="35" spans="1:33" ht="20.25" customHeight="1" x14ac:dyDescent="0.4">
      <c r="A35" s="8"/>
      <c r="B35" s="17">
        <f t="shared" ref="B35:AF35" si="3">SUM(B30:B34)</f>
        <v>2.2753000000000001</v>
      </c>
      <c r="C35" s="17">
        <f t="shared" si="3"/>
        <v>2.8872999999999993</v>
      </c>
      <c r="D35" s="17">
        <f t="shared" si="3"/>
        <v>3.6203000000000003</v>
      </c>
      <c r="E35" s="17">
        <f t="shared" si="3"/>
        <v>2.8112999999999992</v>
      </c>
      <c r="F35" s="17">
        <f t="shared" si="3"/>
        <v>3.5618999999999996</v>
      </c>
      <c r="G35" s="17">
        <f t="shared" si="3"/>
        <v>3.626266666666667</v>
      </c>
      <c r="H35" s="17">
        <f t="shared" si="3"/>
        <v>3.4346000000000005</v>
      </c>
      <c r="I35" s="17">
        <f t="shared" si="3"/>
        <v>2.5931999999999995</v>
      </c>
      <c r="J35" s="17">
        <f t="shared" si="3"/>
        <v>3.2671999999999999</v>
      </c>
      <c r="K35" s="17">
        <f t="shared" si="3"/>
        <v>3.6299000000000001</v>
      </c>
      <c r="L35" s="17">
        <f t="shared" si="3"/>
        <v>3.2300000000000004</v>
      </c>
      <c r="M35" s="17">
        <f t="shared" si="3"/>
        <v>2.9660000000000002</v>
      </c>
      <c r="N35" s="17">
        <f t="shared" si="3"/>
        <v>2.7910000000000004</v>
      </c>
      <c r="O35" s="17">
        <f t="shared" si="3"/>
        <v>3.7180384615384616</v>
      </c>
      <c r="P35" s="17">
        <f t="shared" si="3"/>
        <v>2.1821999999999999</v>
      </c>
      <c r="Q35" s="17">
        <f t="shared" si="3"/>
        <v>3.5392000000000001</v>
      </c>
      <c r="R35" s="17">
        <f t="shared" si="3"/>
        <v>2.6889999999999996</v>
      </c>
      <c r="S35" s="17">
        <f t="shared" si="3"/>
        <v>2.3508</v>
      </c>
      <c r="T35" s="17">
        <f t="shared" si="3"/>
        <v>2.4332000000000003</v>
      </c>
      <c r="U35" s="17">
        <f t="shared" si="3"/>
        <v>3.0050999999999997</v>
      </c>
      <c r="V35" s="17">
        <f t="shared" si="3"/>
        <v>2.9874999999999998</v>
      </c>
      <c r="W35" s="17">
        <f t="shared" si="3"/>
        <v>2.4893500000000004</v>
      </c>
      <c r="X35" s="17">
        <f t="shared" si="3"/>
        <v>2.2678076923076924</v>
      </c>
      <c r="Y35" s="17">
        <f t="shared" si="3"/>
        <v>2.7695000000000003</v>
      </c>
      <c r="Z35" s="17">
        <f t="shared" si="3"/>
        <v>1.9188000000000001</v>
      </c>
      <c r="AA35" s="17">
        <f t="shared" si="3"/>
        <v>2.4455999999999998</v>
      </c>
      <c r="AB35" s="17">
        <f t="shared" si="3"/>
        <v>2.3707000000000003</v>
      </c>
      <c r="AC35" s="17">
        <f t="shared" si="3"/>
        <v>2.7369000000000003</v>
      </c>
      <c r="AD35" s="17">
        <f t="shared" si="3"/>
        <v>2.5351999999999997</v>
      </c>
      <c r="AE35" s="17">
        <f t="shared" si="3"/>
        <v>3.0277000000000003</v>
      </c>
      <c r="AF35" s="17">
        <f t="shared" si="3"/>
        <v>1.8222</v>
      </c>
      <c r="AG35" s="17">
        <f>AVERAGE(B35:AF35)</f>
        <v>2.8381633167907361</v>
      </c>
    </row>
    <row r="36" spans="1:33" ht="20.25" customHeight="1" x14ac:dyDescent="0.4">
      <c r="A36" s="8" t="s">
        <v>14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</row>
    <row r="37" spans="1:33" ht="20.25" customHeight="1" x14ac:dyDescent="0.4">
      <c r="A37" s="7" t="s">
        <v>4</v>
      </c>
      <c r="B37" s="17">
        <v>0.4</v>
      </c>
      <c r="C37" s="17">
        <v>0.5</v>
      </c>
      <c r="D37" s="17">
        <v>0.4</v>
      </c>
      <c r="E37" s="17">
        <v>0.2</v>
      </c>
      <c r="F37" s="17">
        <v>0.5</v>
      </c>
      <c r="G37" s="17">
        <v>0.5</v>
      </c>
      <c r="H37" s="17">
        <v>0.1</v>
      </c>
      <c r="I37" s="17">
        <v>0.5</v>
      </c>
      <c r="J37" s="17">
        <v>0.4</v>
      </c>
      <c r="K37" s="17">
        <v>0.5</v>
      </c>
      <c r="L37" s="17">
        <v>0.4</v>
      </c>
      <c r="M37" s="17">
        <v>0.5</v>
      </c>
      <c r="N37" s="17">
        <v>0.2</v>
      </c>
      <c r="O37" s="17">
        <v>0.3</v>
      </c>
      <c r="P37" s="17">
        <v>0.5</v>
      </c>
      <c r="Q37" s="17">
        <v>0.3</v>
      </c>
      <c r="R37" s="17">
        <v>0.5</v>
      </c>
      <c r="S37" s="17">
        <v>0.4</v>
      </c>
      <c r="T37" s="17">
        <v>0.4</v>
      </c>
      <c r="U37" s="17">
        <v>0.5</v>
      </c>
      <c r="V37" s="17">
        <v>0.2</v>
      </c>
      <c r="W37" s="17">
        <v>0.5</v>
      </c>
      <c r="X37" s="17">
        <v>0.3</v>
      </c>
      <c r="Y37" s="17">
        <v>0.5</v>
      </c>
      <c r="Z37" s="17">
        <v>0.2</v>
      </c>
      <c r="AA37" s="17">
        <v>0.3</v>
      </c>
      <c r="AB37" s="17">
        <v>0.5</v>
      </c>
      <c r="AC37" s="17">
        <v>0.3</v>
      </c>
      <c r="AD37" s="17">
        <v>0.5</v>
      </c>
      <c r="AE37" s="17">
        <v>0.3</v>
      </c>
      <c r="AF37" s="17">
        <v>0.5</v>
      </c>
      <c r="AG37" s="17">
        <f>AVERAGE(B37:AF37)</f>
        <v>0.39032258064516134</v>
      </c>
    </row>
    <row r="38" spans="1:33" ht="20.25" customHeight="1" x14ac:dyDescent="0.4">
      <c r="A38" s="7" t="s">
        <v>15</v>
      </c>
      <c r="B38" s="17">
        <f t="shared" ref="B38:AF38" si="4">SUM(B37,B35,B28,B15,B8)</f>
        <v>51.215953999999996</v>
      </c>
      <c r="C38" s="17">
        <f t="shared" si="4"/>
        <v>47.005424249999997</v>
      </c>
      <c r="D38" s="17">
        <f t="shared" si="4"/>
        <v>49.297709500000003</v>
      </c>
      <c r="E38" s="17">
        <f t="shared" si="4"/>
        <v>49.165752749999996</v>
      </c>
      <c r="F38" s="17">
        <f t="shared" si="4"/>
        <v>50.293867249999998</v>
      </c>
      <c r="G38" s="17">
        <f t="shared" si="4"/>
        <v>51.333505083333321</v>
      </c>
      <c r="H38" s="17">
        <f t="shared" si="4"/>
        <v>49.661443166666672</v>
      </c>
      <c r="I38" s="17">
        <f t="shared" si="4"/>
        <v>45.714970916666672</v>
      </c>
      <c r="J38" s="17">
        <f t="shared" si="4"/>
        <v>49.198773000000003</v>
      </c>
      <c r="K38" s="17">
        <f t="shared" si="4"/>
        <v>51.808601750000001</v>
      </c>
      <c r="L38" s="17">
        <f t="shared" si="4"/>
        <v>51.712964500000005</v>
      </c>
      <c r="M38" s="17">
        <f t="shared" si="4"/>
        <v>50.432850999999999</v>
      </c>
      <c r="N38" s="17">
        <f t="shared" si="4"/>
        <v>48.193011416666671</v>
      </c>
      <c r="O38" s="17">
        <f t="shared" si="4"/>
        <v>51.368181128205123</v>
      </c>
      <c r="P38" s="17">
        <f t="shared" si="4"/>
        <v>53.949074666666661</v>
      </c>
      <c r="Q38" s="17">
        <f t="shared" si="4"/>
        <v>48.116208049999997</v>
      </c>
      <c r="R38" s="17">
        <f t="shared" si="4"/>
        <v>50.345281499999999</v>
      </c>
      <c r="S38" s="17">
        <f t="shared" si="4"/>
        <v>50.639354749999995</v>
      </c>
      <c r="T38" s="17">
        <f t="shared" si="4"/>
        <v>51.199741750000001</v>
      </c>
      <c r="U38" s="17">
        <f t="shared" si="4"/>
        <v>51.332709499999993</v>
      </c>
      <c r="V38" s="17">
        <f t="shared" si="4"/>
        <v>51.243083500000004</v>
      </c>
      <c r="W38" s="17">
        <f t="shared" si="4"/>
        <v>51.892747499999999</v>
      </c>
      <c r="X38" s="17">
        <f t="shared" si="4"/>
        <v>49.86883894230769</v>
      </c>
      <c r="Y38" s="17">
        <f t="shared" si="4"/>
        <v>49.554934250000002</v>
      </c>
      <c r="Z38" s="17">
        <f t="shared" si="4"/>
        <v>49.217568499999999</v>
      </c>
      <c r="AA38" s="17">
        <f t="shared" si="4"/>
        <v>48.637132499999993</v>
      </c>
      <c r="AB38" s="17">
        <f t="shared" si="4"/>
        <v>48.018775499999997</v>
      </c>
      <c r="AC38" s="17">
        <f t="shared" si="4"/>
        <v>52.098902500000001</v>
      </c>
      <c r="AD38" s="17">
        <f t="shared" si="4"/>
        <v>52.747806749999995</v>
      </c>
      <c r="AE38" s="17">
        <f t="shared" si="4"/>
        <v>48.886221750000004</v>
      </c>
      <c r="AF38" s="17">
        <f t="shared" si="4"/>
        <v>46.859875249999995</v>
      </c>
      <c r="AG38" s="17">
        <f>AVERAGE(B38:AF38)</f>
        <v>50.032621511952023</v>
      </c>
    </row>
    <row r="39" spans="1:33" ht="20.25" customHeight="1" x14ac:dyDescent="0.4">
      <c r="A39" s="7" t="s">
        <v>16</v>
      </c>
      <c r="B39" s="17">
        <f t="shared" ref="B39:AF39" si="5">-SUM(B13+B14+B26+B27+B33+B34)</f>
        <v>0</v>
      </c>
      <c r="C39" s="17">
        <f t="shared" si="5"/>
        <v>0</v>
      </c>
      <c r="D39" s="17">
        <f t="shared" si="5"/>
        <v>0</v>
      </c>
      <c r="E39" s="17">
        <f t="shared" si="5"/>
        <v>0</v>
      </c>
      <c r="F39" s="17">
        <f t="shared" si="5"/>
        <v>0</v>
      </c>
      <c r="G39" s="17">
        <f t="shared" si="5"/>
        <v>0</v>
      </c>
      <c r="H39" s="17">
        <f t="shared" si="5"/>
        <v>0</v>
      </c>
      <c r="I39" s="17">
        <f t="shared" si="5"/>
        <v>0</v>
      </c>
      <c r="J39" s="17">
        <f t="shared" si="5"/>
        <v>0</v>
      </c>
      <c r="K39" s="17">
        <f t="shared" si="5"/>
        <v>0</v>
      </c>
      <c r="L39" s="17">
        <f t="shared" si="5"/>
        <v>0</v>
      </c>
      <c r="M39" s="17">
        <f t="shared" si="5"/>
        <v>0</v>
      </c>
      <c r="N39" s="17">
        <f t="shared" si="5"/>
        <v>0</v>
      </c>
      <c r="O39" s="17">
        <f t="shared" si="5"/>
        <v>0</v>
      </c>
      <c r="P39" s="17">
        <f t="shared" si="5"/>
        <v>0</v>
      </c>
      <c r="Q39" s="17">
        <f t="shared" si="5"/>
        <v>0</v>
      </c>
      <c r="R39" s="17">
        <f t="shared" si="5"/>
        <v>0</v>
      </c>
      <c r="S39" s="17">
        <f t="shared" si="5"/>
        <v>0</v>
      </c>
      <c r="T39" s="17">
        <f t="shared" si="5"/>
        <v>0</v>
      </c>
      <c r="U39" s="17">
        <f t="shared" si="5"/>
        <v>0</v>
      </c>
      <c r="V39" s="17">
        <f t="shared" si="5"/>
        <v>0</v>
      </c>
      <c r="W39" s="17">
        <f t="shared" si="5"/>
        <v>0</v>
      </c>
      <c r="X39" s="17">
        <f t="shared" si="5"/>
        <v>0</v>
      </c>
      <c r="Y39" s="17">
        <f t="shared" si="5"/>
        <v>0</v>
      </c>
      <c r="Z39" s="17">
        <f t="shared" si="5"/>
        <v>0</v>
      </c>
      <c r="AA39" s="17">
        <f t="shared" si="5"/>
        <v>0</v>
      </c>
      <c r="AB39" s="17">
        <f t="shared" si="5"/>
        <v>0</v>
      </c>
      <c r="AC39" s="17">
        <f t="shared" si="5"/>
        <v>0</v>
      </c>
      <c r="AD39" s="17">
        <f t="shared" si="5"/>
        <v>0</v>
      </c>
      <c r="AE39" s="17">
        <f t="shared" si="5"/>
        <v>0</v>
      </c>
      <c r="AF39" s="17">
        <f t="shared" si="5"/>
        <v>0</v>
      </c>
      <c r="AG39" s="17"/>
    </row>
    <row r="40" spans="1:33" ht="20.25" customHeight="1" x14ac:dyDescent="0.4">
      <c r="A40" s="8" t="s">
        <v>20</v>
      </c>
      <c r="B40" s="17">
        <f t="shared" ref="B40:AF40" si="6">B38-B39</f>
        <v>51.215953999999996</v>
      </c>
      <c r="C40" s="17">
        <f t="shared" si="6"/>
        <v>47.005424249999997</v>
      </c>
      <c r="D40" s="17">
        <f t="shared" si="6"/>
        <v>49.297709500000003</v>
      </c>
      <c r="E40" s="17">
        <f t="shared" si="6"/>
        <v>49.165752749999996</v>
      </c>
      <c r="F40" s="17">
        <f t="shared" si="6"/>
        <v>50.293867249999998</v>
      </c>
      <c r="G40" s="17">
        <f t="shared" si="6"/>
        <v>51.333505083333321</v>
      </c>
      <c r="H40" s="17">
        <f t="shared" si="6"/>
        <v>49.661443166666672</v>
      </c>
      <c r="I40" s="17">
        <f t="shared" si="6"/>
        <v>45.714970916666672</v>
      </c>
      <c r="J40" s="17">
        <f t="shared" si="6"/>
        <v>49.198773000000003</v>
      </c>
      <c r="K40" s="17">
        <f t="shared" si="6"/>
        <v>51.808601750000001</v>
      </c>
      <c r="L40" s="17">
        <f t="shared" si="6"/>
        <v>51.712964500000005</v>
      </c>
      <c r="M40" s="17">
        <f t="shared" si="6"/>
        <v>50.432850999999999</v>
      </c>
      <c r="N40" s="17">
        <f t="shared" si="6"/>
        <v>48.193011416666671</v>
      </c>
      <c r="O40" s="17">
        <f t="shared" si="6"/>
        <v>51.368181128205123</v>
      </c>
      <c r="P40" s="17">
        <f t="shared" si="6"/>
        <v>53.949074666666661</v>
      </c>
      <c r="Q40" s="17">
        <f t="shared" si="6"/>
        <v>48.116208049999997</v>
      </c>
      <c r="R40" s="17">
        <f t="shared" si="6"/>
        <v>50.345281499999999</v>
      </c>
      <c r="S40" s="17">
        <f t="shared" si="6"/>
        <v>50.639354749999995</v>
      </c>
      <c r="T40" s="17">
        <f t="shared" si="6"/>
        <v>51.199741750000001</v>
      </c>
      <c r="U40" s="17">
        <f t="shared" si="6"/>
        <v>51.332709499999993</v>
      </c>
      <c r="V40" s="17">
        <f t="shared" si="6"/>
        <v>51.243083500000004</v>
      </c>
      <c r="W40" s="17">
        <f t="shared" si="6"/>
        <v>51.892747499999999</v>
      </c>
      <c r="X40" s="17">
        <f t="shared" si="6"/>
        <v>49.86883894230769</v>
      </c>
      <c r="Y40" s="17">
        <f t="shared" si="6"/>
        <v>49.554934250000002</v>
      </c>
      <c r="Z40" s="17">
        <f t="shared" si="6"/>
        <v>49.217568499999999</v>
      </c>
      <c r="AA40" s="17">
        <f t="shared" si="6"/>
        <v>48.637132499999993</v>
      </c>
      <c r="AB40" s="17">
        <f t="shared" si="6"/>
        <v>48.018775499999997</v>
      </c>
      <c r="AC40" s="17">
        <f t="shared" si="6"/>
        <v>52.098902500000001</v>
      </c>
      <c r="AD40" s="17">
        <f t="shared" si="6"/>
        <v>52.747806749999995</v>
      </c>
      <c r="AE40" s="17">
        <f t="shared" si="6"/>
        <v>48.886221750000004</v>
      </c>
      <c r="AF40" s="17">
        <f t="shared" si="6"/>
        <v>46.859875249999995</v>
      </c>
      <c r="AG40" s="17">
        <f>AVERAGE(B40:AF40)</f>
        <v>50.032621511952023</v>
      </c>
    </row>
    <row r="41" spans="1:33" ht="20.25" customHeight="1" x14ac:dyDescent="0.4">
      <c r="I41" s="10"/>
      <c r="J41" s="10"/>
      <c r="K41" s="10"/>
      <c r="L41" s="10"/>
      <c r="M41" s="10"/>
      <c r="N41" s="10"/>
      <c r="O41" s="10"/>
      <c r="P41" s="10"/>
      <c r="Q41" s="6"/>
      <c r="R41" s="6"/>
      <c r="Z41" s="10"/>
      <c r="AA41" s="10"/>
      <c r="AB41" s="10"/>
      <c r="AC41" s="10"/>
      <c r="AD41" s="10"/>
      <c r="AE41" s="10"/>
      <c r="AF41" s="10"/>
      <c r="AG41" s="10"/>
    </row>
  </sheetData>
  <phoneticPr fontId="0" type="noConversion"/>
  <pageMargins left="0.46" right="0.53" top="0.66" bottom="1" header="0.5" footer="0.5"/>
  <pageSetup scale="3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43"/>
  <sheetViews>
    <sheetView zoomScale="55" zoomScaleNormal="55" zoomScalePageLayoutView="55" workbookViewId="0">
      <pane xSplit="1" ySplit="4" topLeftCell="B5" activePane="bottomRight" state="frozen"/>
      <selection pane="topRight" activeCell="B1" sqref="B1"/>
      <selection pane="bottomLeft" activeCell="A14" sqref="A14"/>
      <selection pane="bottomRight" activeCell="B39" sqref="B39:AC39"/>
    </sheetView>
  </sheetViews>
  <sheetFormatPr defaultColWidth="11.53515625" defaultRowHeight="20.25" customHeight="1" x14ac:dyDescent="0.4"/>
  <cols>
    <col min="1" max="1" width="32.765625" style="7" customWidth="1"/>
    <col min="2" max="29" width="8.23046875" style="7" customWidth="1"/>
    <col min="30" max="30" width="12.765625" style="7" customWidth="1"/>
    <col min="31" max="31" width="16.23046875" style="7" customWidth="1"/>
    <col min="32" max="16384" width="11.53515625" style="7"/>
  </cols>
  <sheetData>
    <row r="1" spans="1:31" ht="20.25" customHeight="1" x14ac:dyDescent="0.4">
      <c r="A1" s="1" t="s">
        <v>21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ht="20.25" customHeight="1" x14ac:dyDescent="0.4">
      <c r="A2" s="36">
        <v>45689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ht="20.25" customHeight="1" x14ac:dyDescent="0.4">
      <c r="A3" s="3" t="s">
        <v>19</v>
      </c>
      <c r="Z3" s="4"/>
      <c r="AA3" s="2"/>
      <c r="AB3" s="4"/>
      <c r="AC3" s="4"/>
      <c r="AD3" s="28"/>
      <c r="AE3" s="5" t="s">
        <v>39</v>
      </c>
    </row>
    <row r="4" spans="1:31" ht="20.25" customHeight="1" x14ac:dyDescent="0.4">
      <c r="B4" s="17">
        <v>1</v>
      </c>
      <c r="C4" s="17">
        <v>2</v>
      </c>
      <c r="D4" s="17">
        <v>3</v>
      </c>
      <c r="E4" s="17">
        <v>4</v>
      </c>
      <c r="F4" s="17">
        <v>5</v>
      </c>
      <c r="G4" s="17">
        <v>6</v>
      </c>
      <c r="H4" s="17">
        <v>7</v>
      </c>
      <c r="I4" s="17">
        <v>8</v>
      </c>
      <c r="J4" s="17">
        <v>9</v>
      </c>
      <c r="K4" s="17">
        <v>10</v>
      </c>
      <c r="L4" s="17">
        <v>11</v>
      </c>
      <c r="M4" s="17">
        <v>12</v>
      </c>
      <c r="N4" s="17">
        <v>13</v>
      </c>
      <c r="O4" s="17">
        <v>14</v>
      </c>
      <c r="P4" s="17">
        <v>15</v>
      </c>
      <c r="Q4" s="17">
        <v>16</v>
      </c>
      <c r="R4" s="17">
        <v>17</v>
      </c>
      <c r="S4" s="17">
        <v>18</v>
      </c>
      <c r="T4" s="17">
        <v>19</v>
      </c>
      <c r="U4" s="17">
        <v>20</v>
      </c>
      <c r="V4" s="17">
        <v>21</v>
      </c>
      <c r="W4" s="17">
        <v>22</v>
      </c>
      <c r="X4" s="17">
        <v>23</v>
      </c>
      <c r="Y4" s="17">
        <v>24</v>
      </c>
      <c r="Z4" s="17">
        <v>25</v>
      </c>
      <c r="AA4" s="17">
        <v>26</v>
      </c>
      <c r="AB4" s="17">
        <v>27</v>
      </c>
      <c r="AC4" s="17">
        <v>28</v>
      </c>
      <c r="AD4" s="5" t="s">
        <v>28</v>
      </c>
      <c r="AE4" s="5" t="s">
        <v>38</v>
      </c>
    </row>
    <row r="5" spans="1:31" ht="20.25" customHeight="1" x14ac:dyDescent="0.4">
      <c r="A5" s="8" t="s">
        <v>0</v>
      </c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9"/>
      <c r="AE5" s="6"/>
    </row>
    <row r="6" spans="1:31" ht="20.25" customHeight="1" x14ac:dyDescent="0.4">
      <c r="A6" s="7" t="s">
        <v>1</v>
      </c>
      <c r="B6" s="17">
        <v>5.69536</v>
      </c>
      <c r="C6" s="17">
        <v>5.21408</v>
      </c>
      <c r="D6" s="17">
        <v>5.5722040000000002</v>
      </c>
      <c r="E6" s="17">
        <v>4.9129880000000004</v>
      </c>
      <c r="F6" s="17">
        <v>5.618798</v>
      </c>
      <c r="G6" s="17">
        <v>5.207446</v>
      </c>
      <c r="H6" s="17">
        <v>4.0922049999999999</v>
      </c>
      <c r="I6" s="17">
        <v>5.4837210000000001</v>
      </c>
      <c r="J6" s="17">
        <v>5.7173210000000001</v>
      </c>
      <c r="K6" s="17">
        <v>5.4943840000000002</v>
      </c>
      <c r="L6" s="17">
        <v>4.9476310000000003</v>
      </c>
      <c r="M6" s="17">
        <v>4.980766</v>
      </c>
      <c r="N6" s="17">
        <v>4.3851110000000002</v>
      </c>
      <c r="O6" s="17">
        <v>5.4702960000000003</v>
      </c>
      <c r="P6" s="17">
        <v>4.4936590000000001</v>
      </c>
      <c r="Q6" s="17">
        <v>6.4506370000000004</v>
      </c>
      <c r="R6" s="17">
        <v>4.455101</v>
      </c>
      <c r="S6" s="17">
        <v>5.2143940000000004</v>
      </c>
      <c r="T6" s="17">
        <v>4.8852330000000004</v>
      </c>
      <c r="U6" s="17">
        <v>5.4976690000000001</v>
      </c>
      <c r="V6" s="17">
        <v>5.0623019999999999</v>
      </c>
      <c r="W6" s="17">
        <v>5.4077169999999999</v>
      </c>
      <c r="X6" s="17">
        <v>5.4156690000000003</v>
      </c>
      <c r="Y6" s="17">
        <v>4.8597260000000002</v>
      </c>
      <c r="Z6" s="17">
        <v>3.5425200000000001</v>
      </c>
      <c r="AA6" s="17">
        <v>6.6408440000000004</v>
      </c>
      <c r="AB6" s="17">
        <v>5.3451579999999996</v>
      </c>
      <c r="AC6" s="17">
        <v>5.4837210000000001</v>
      </c>
      <c r="AE6" s="6" t="s">
        <v>35</v>
      </c>
    </row>
    <row r="7" spans="1:31" ht="20.25" customHeight="1" x14ac:dyDescent="0.4">
      <c r="A7" s="7" t="s">
        <v>2</v>
      </c>
      <c r="B7" s="17">
        <v>10.8561745</v>
      </c>
      <c r="C7" s="17">
        <v>11.233085250000002</v>
      </c>
      <c r="D7" s="17">
        <v>11.494647250000002</v>
      </c>
      <c r="E7" s="17">
        <v>11.627364999999999</v>
      </c>
      <c r="F7" s="17">
        <v>10.960938249999998</v>
      </c>
      <c r="G7" s="17">
        <v>10.879243000000001</v>
      </c>
      <c r="H7" s="17">
        <v>10.547083749999999</v>
      </c>
      <c r="I7" s="17">
        <v>10.726796750000002</v>
      </c>
      <c r="J7" s="17">
        <v>10.963592</v>
      </c>
      <c r="K7" s="17">
        <v>10.842192000000001</v>
      </c>
      <c r="L7" s="17">
        <v>10.711078000000001</v>
      </c>
      <c r="M7" s="17">
        <v>10.61560075</v>
      </c>
      <c r="N7" s="17">
        <v>10.745069749999999</v>
      </c>
      <c r="O7" s="17">
        <v>10.88651325</v>
      </c>
      <c r="P7" s="17">
        <v>10.165180249999999</v>
      </c>
      <c r="Q7" s="17">
        <v>9.6044090000000004</v>
      </c>
      <c r="R7" s="17">
        <v>10.651623499999999</v>
      </c>
      <c r="S7" s="17">
        <v>11.054086250000001</v>
      </c>
      <c r="T7" s="17">
        <v>11.149818249999999</v>
      </c>
      <c r="U7" s="17">
        <v>10.58839375</v>
      </c>
      <c r="V7" s="17">
        <v>11.116611750000001</v>
      </c>
      <c r="W7" s="17">
        <v>10.41361225</v>
      </c>
      <c r="X7" s="17">
        <v>10.992876000000001</v>
      </c>
      <c r="Y7" s="17">
        <v>10.81895825</v>
      </c>
      <c r="Z7" s="17">
        <v>10.676414749999999</v>
      </c>
      <c r="AA7" s="17">
        <v>11.022800500000001</v>
      </c>
      <c r="AB7" s="17">
        <v>10.199403000000002</v>
      </c>
      <c r="AC7" s="17">
        <v>10.324616750000001</v>
      </c>
      <c r="AE7" s="6" t="s">
        <v>34</v>
      </c>
    </row>
    <row r="8" spans="1:31" ht="20.25" customHeight="1" x14ac:dyDescent="0.4">
      <c r="B8" s="17">
        <f t="shared" ref="B8:AC8" si="0">SUM(B6:B7)</f>
        <v>16.551534499999999</v>
      </c>
      <c r="C8" s="17">
        <f t="shared" si="0"/>
        <v>16.447165250000001</v>
      </c>
      <c r="D8" s="17">
        <f t="shared" si="0"/>
        <v>17.066851250000003</v>
      </c>
      <c r="E8" s="17">
        <f t="shared" si="0"/>
        <v>16.540353</v>
      </c>
      <c r="F8" s="17">
        <f t="shared" si="0"/>
        <v>16.579736249999996</v>
      </c>
      <c r="G8" s="17">
        <f t="shared" si="0"/>
        <v>16.086689</v>
      </c>
      <c r="H8" s="17">
        <f t="shared" si="0"/>
        <v>14.639288749999999</v>
      </c>
      <c r="I8" s="17">
        <f t="shared" si="0"/>
        <v>16.210517750000001</v>
      </c>
      <c r="J8" s="17">
        <f t="shared" si="0"/>
        <v>16.680913</v>
      </c>
      <c r="K8" s="17">
        <f t="shared" si="0"/>
        <v>16.336576000000001</v>
      </c>
      <c r="L8" s="17">
        <f t="shared" si="0"/>
        <v>15.658709000000002</v>
      </c>
      <c r="M8" s="17">
        <f t="shared" si="0"/>
        <v>15.596366750000001</v>
      </c>
      <c r="N8" s="17">
        <f t="shared" si="0"/>
        <v>15.130180749999999</v>
      </c>
      <c r="O8" s="17">
        <f t="shared" si="0"/>
        <v>16.356809250000001</v>
      </c>
      <c r="P8" s="17">
        <f t="shared" si="0"/>
        <v>14.65883925</v>
      </c>
      <c r="Q8" s="17">
        <f t="shared" si="0"/>
        <v>16.055046000000001</v>
      </c>
      <c r="R8" s="17">
        <f t="shared" si="0"/>
        <v>15.106724499999999</v>
      </c>
      <c r="S8" s="17">
        <f t="shared" si="0"/>
        <v>16.268480250000003</v>
      </c>
      <c r="T8" s="17">
        <f t="shared" si="0"/>
        <v>16.035051249999999</v>
      </c>
      <c r="U8" s="17">
        <f t="shared" si="0"/>
        <v>16.08606275</v>
      </c>
      <c r="V8" s="17">
        <f t="shared" si="0"/>
        <v>16.17891375</v>
      </c>
      <c r="W8" s="17">
        <f t="shared" si="0"/>
        <v>15.82132925</v>
      </c>
      <c r="X8" s="17">
        <f t="shared" si="0"/>
        <v>16.408545</v>
      </c>
      <c r="Y8" s="17">
        <f t="shared" si="0"/>
        <v>15.67868425</v>
      </c>
      <c r="Z8" s="17">
        <f t="shared" si="0"/>
        <v>14.218934749999999</v>
      </c>
      <c r="AA8" s="17">
        <f t="shared" si="0"/>
        <v>17.6636445</v>
      </c>
      <c r="AB8" s="17">
        <f t="shared" si="0"/>
        <v>15.544561000000002</v>
      </c>
      <c r="AC8" s="17">
        <f t="shared" si="0"/>
        <v>15.80833775</v>
      </c>
      <c r="AD8" s="17">
        <f>AVERAGE(B8:AC8)</f>
        <v>15.979101598214283</v>
      </c>
      <c r="AE8" s="17">
        <v>0</v>
      </c>
    </row>
    <row r="9" spans="1:31" ht="20.25" customHeight="1" x14ac:dyDescent="0.4">
      <c r="A9" s="8" t="s">
        <v>3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</row>
    <row r="10" spans="1:31" ht="20.25" customHeight="1" x14ac:dyDescent="0.4">
      <c r="A10" s="7" t="s">
        <v>18</v>
      </c>
      <c r="B10" s="35">
        <v>15.532999999999999</v>
      </c>
      <c r="C10" s="35">
        <v>19.8767</v>
      </c>
      <c r="D10" s="35">
        <v>20.235599999999998</v>
      </c>
      <c r="E10" s="35">
        <v>19.415699999999998</v>
      </c>
      <c r="F10" s="35">
        <v>15.141999999999999</v>
      </c>
      <c r="G10" s="35">
        <v>21.349299999999999</v>
      </c>
      <c r="H10" s="35">
        <v>16.507149999999999</v>
      </c>
      <c r="I10" s="35">
        <v>16.213850000000001</v>
      </c>
      <c r="J10" s="35">
        <v>18.008949999999999</v>
      </c>
      <c r="K10" s="35">
        <v>24.31785</v>
      </c>
      <c r="L10" s="35">
        <v>14.584999999999999</v>
      </c>
      <c r="M10" s="35">
        <v>21.413399999999999</v>
      </c>
      <c r="N10" s="35">
        <v>17.8325</v>
      </c>
      <c r="O10" s="35">
        <v>19.148899999999998</v>
      </c>
      <c r="P10" s="35">
        <v>15.468499999999999</v>
      </c>
      <c r="Q10" s="35">
        <v>18.763199999999998</v>
      </c>
      <c r="R10" s="35">
        <v>19.105599999999999</v>
      </c>
      <c r="S10" s="35">
        <v>18.217493999999999</v>
      </c>
      <c r="T10" s="35">
        <v>17.676366666666663</v>
      </c>
      <c r="U10" s="35">
        <v>12.832066666666668</v>
      </c>
      <c r="V10" s="35">
        <v>20.267766666666663</v>
      </c>
      <c r="W10" s="35">
        <v>15.489099999999999</v>
      </c>
      <c r="X10" s="35">
        <v>17.09545</v>
      </c>
      <c r="Y10" s="35">
        <v>23.941549999999999</v>
      </c>
      <c r="Z10" s="35">
        <v>17.062799999999999</v>
      </c>
      <c r="AA10" s="35">
        <v>18.67755</v>
      </c>
      <c r="AB10" s="35">
        <v>17.097049999999999</v>
      </c>
      <c r="AC10" s="35">
        <v>18.219799999999999</v>
      </c>
      <c r="AD10" s="17"/>
      <c r="AE10" s="6" t="s">
        <v>36</v>
      </c>
    </row>
    <row r="11" spans="1:31" ht="20.25" customHeight="1" x14ac:dyDescent="0.4">
      <c r="A11" s="6" t="s">
        <v>26</v>
      </c>
      <c r="B11" s="35">
        <v>-0.20899999999999999</v>
      </c>
      <c r="C11" s="35">
        <v>-0.39599999999999996</v>
      </c>
      <c r="D11" s="35">
        <v>-0.61199999999999999</v>
      </c>
      <c r="E11" s="35">
        <v>-0.27499999999999997</v>
      </c>
      <c r="F11" s="35">
        <v>-0.14299999999999999</v>
      </c>
      <c r="G11" s="35">
        <v>-0.72799999999999998</v>
      </c>
      <c r="H11" s="35">
        <v>-0.61499999999999999</v>
      </c>
      <c r="I11" s="35">
        <v>-0.624</v>
      </c>
      <c r="J11" s="35">
        <v>-0.51400000000000001</v>
      </c>
      <c r="K11" s="35">
        <v>-0.71699999999999997</v>
      </c>
      <c r="L11" s="35">
        <v>-0.62</v>
      </c>
      <c r="M11" s="35">
        <v>-1.1919999999999999</v>
      </c>
      <c r="N11" s="35">
        <v>-0.121</v>
      </c>
      <c r="O11" s="35">
        <v>-0.622</v>
      </c>
      <c r="P11" s="35">
        <v>-0.59</v>
      </c>
      <c r="Q11" s="35">
        <v>-0.58199999999999996</v>
      </c>
      <c r="R11" s="35">
        <v>-0.63900000000000001</v>
      </c>
      <c r="S11" s="35">
        <v>-0.53999999999999992</v>
      </c>
      <c r="T11" s="35"/>
      <c r="U11" s="35"/>
      <c r="V11" s="35"/>
      <c r="W11" s="35">
        <v>-0.223</v>
      </c>
      <c r="X11" s="35">
        <v>-0.40399999999999997</v>
      </c>
      <c r="Y11" s="35">
        <v>-0.53200000000000003</v>
      </c>
      <c r="Z11" s="35">
        <v>-0.61</v>
      </c>
      <c r="AA11" s="35">
        <v>-0.57199999999999995</v>
      </c>
      <c r="AB11" s="35">
        <v>-0.58099999999999996</v>
      </c>
      <c r="AC11" s="35">
        <v>-0.51900000000000002</v>
      </c>
      <c r="AD11" s="17"/>
      <c r="AE11" s="17">
        <v>0</v>
      </c>
    </row>
    <row r="12" spans="1:31" ht="20.25" customHeight="1" x14ac:dyDescent="0.4">
      <c r="A12" s="7" t="s">
        <v>5</v>
      </c>
      <c r="B12" s="35">
        <v>0.99900999999999995</v>
      </c>
      <c r="C12" s="35">
        <v>0.89186999999999994</v>
      </c>
      <c r="D12" s="35">
        <v>0.79779</v>
      </c>
      <c r="E12" s="35">
        <v>0.58480999999999994</v>
      </c>
      <c r="F12" s="35">
        <v>0.55389999999999995</v>
      </c>
      <c r="G12" s="35">
        <v>0.56175999999999993</v>
      </c>
      <c r="H12" s="35">
        <v>0.56042000000000003</v>
      </c>
      <c r="I12" s="35">
        <v>0.59517999999999993</v>
      </c>
      <c r="J12" s="35">
        <v>0.57316999999999996</v>
      </c>
      <c r="K12" s="35">
        <v>0.56577999999999995</v>
      </c>
      <c r="L12" s="35">
        <v>0.60060000000000002</v>
      </c>
      <c r="M12" s="35">
        <v>0.68313999999999997</v>
      </c>
      <c r="N12" s="35">
        <v>0.67425999999999997</v>
      </c>
      <c r="O12" s="35">
        <v>0.61924999999999997</v>
      </c>
      <c r="P12" s="35">
        <v>0.63180999999999998</v>
      </c>
      <c r="Q12" s="35">
        <v>0.64030999999999993</v>
      </c>
      <c r="R12" s="35">
        <v>0.63690000000000002</v>
      </c>
      <c r="S12" s="35">
        <v>0.65049999999999997</v>
      </c>
      <c r="T12" s="35">
        <v>0.71314</v>
      </c>
      <c r="U12" s="35">
        <v>0.73226000000000002</v>
      </c>
      <c r="V12" s="35">
        <v>0.75044</v>
      </c>
      <c r="W12" s="35">
        <v>0.79503000000000001</v>
      </c>
      <c r="X12" s="35">
        <v>0.80506999999999995</v>
      </c>
      <c r="Y12" s="35">
        <v>0.70712999999999993</v>
      </c>
      <c r="Z12" s="35">
        <v>0.61338999999999999</v>
      </c>
      <c r="AA12" s="35">
        <v>0.49917999999999996</v>
      </c>
      <c r="AB12" s="35">
        <v>0.51002999999999998</v>
      </c>
      <c r="AC12" s="35">
        <v>0.49763999999999997</v>
      </c>
      <c r="AD12" s="17"/>
    </row>
    <row r="13" spans="1:31" ht="20.25" customHeight="1" x14ac:dyDescent="0.4">
      <c r="A13" s="7" t="s">
        <v>6</v>
      </c>
      <c r="B13" s="35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17"/>
    </row>
    <row r="14" spans="1:31" ht="20.25" customHeight="1" x14ac:dyDescent="0.4">
      <c r="A14" s="7" t="s">
        <v>7</v>
      </c>
      <c r="B14" s="35">
        <v>0</v>
      </c>
      <c r="C14" s="35"/>
      <c r="D14" s="35"/>
      <c r="E14" s="35"/>
      <c r="F14" s="35">
        <v>0.124916</v>
      </c>
      <c r="G14" s="35"/>
      <c r="H14" s="35"/>
      <c r="I14" s="35"/>
      <c r="J14" s="35"/>
      <c r="K14" s="35">
        <v>0.30593199999999998</v>
      </c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>
        <v>0</v>
      </c>
      <c r="Z14" s="35">
        <v>0</v>
      </c>
      <c r="AA14" s="35">
        <v>0</v>
      </c>
      <c r="AB14" s="35">
        <v>0</v>
      </c>
      <c r="AC14" s="35">
        <v>0.138711</v>
      </c>
      <c r="AD14" s="17"/>
    </row>
    <row r="15" spans="1:31" ht="20.25" customHeight="1" x14ac:dyDescent="0.4">
      <c r="B15" s="35">
        <f t="shared" ref="B15:AC15" si="1">SUM(B10:B14)</f>
        <v>16.32301</v>
      </c>
      <c r="C15" s="35">
        <f t="shared" si="1"/>
        <v>20.37257</v>
      </c>
      <c r="D15" s="35">
        <f t="shared" si="1"/>
        <v>20.421389999999999</v>
      </c>
      <c r="E15" s="35">
        <f t="shared" si="1"/>
        <v>19.72551</v>
      </c>
      <c r="F15" s="35">
        <f t="shared" si="1"/>
        <v>15.677816</v>
      </c>
      <c r="G15" s="35">
        <f t="shared" si="1"/>
        <v>21.183059999999998</v>
      </c>
      <c r="H15" s="35">
        <f t="shared" si="1"/>
        <v>16.452569999999998</v>
      </c>
      <c r="I15" s="35">
        <f t="shared" si="1"/>
        <v>16.185030000000001</v>
      </c>
      <c r="J15" s="35">
        <f t="shared" si="1"/>
        <v>18.06812</v>
      </c>
      <c r="K15" s="35">
        <f t="shared" si="1"/>
        <v>24.472562</v>
      </c>
      <c r="L15" s="35">
        <f t="shared" si="1"/>
        <v>14.5656</v>
      </c>
      <c r="M15" s="35">
        <f t="shared" si="1"/>
        <v>20.904540000000001</v>
      </c>
      <c r="N15" s="35">
        <f t="shared" si="1"/>
        <v>18.385760000000001</v>
      </c>
      <c r="O15" s="35">
        <f t="shared" si="1"/>
        <v>19.146149999999999</v>
      </c>
      <c r="P15" s="35">
        <f t="shared" si="1"/>
        <v>15.510309999999999</v>
      </c>
      <c r="Q15" s="35">
        <f t="shared" si="1"/>
        <v>18.821509999999996</v>
      </c>
      <c r="R15" s="35">
        <f t="shared" si="1"/>
        <v>19.1035</v>
      </c>
      <c r="S15" s="35">
        <f t="shared" si="1"/>
        <v>18.327994</v>
      </c>
      <c r="T15" s="35">
        <f t="shared" si="1"/>
        <v>18.389506666666662</v>
      </c>
      <c r="U15" s="35">
        <f t="shared" si="1"/>
        <v>13.564326666666668</v>
      </c>
      <c r="V15" s="35">
        <f t="shared" si="1"/>
        <v>21.018206666666664</v>
      </c>
      <c r="W15" s="35">
        <f t="shared" si="1"/>
        <v>16.061129999999999</v>
      </c>
      <c r="X15" s="35">
        <f t="shared" si="1"/>
        <v>17.49652</v>
      </c>
      <c r="Y15" s="35">
        <f t="shared" si="1"/>
        <v>24.116679999999999</v>
      </c>
      <c r="Z15" s="35">
        <f t="shared" si="1"/>
        <v>17.066189999999999</v>
      </c>
      <c r="AA15" s="35">
        <f t="shared" si="1"/>
        <v>18.60473</v>
      </c>
      <c r="AB15" s="35">
        <f t="shared" si="1"/>
        <v>17.02608</v>
      </c>
      <c r="AC15" s="35">
        <f t="shared" si="1"/>
        <v>18.337151000000002</v>
      </c>
      <c r="AD15" s="17">
        <f>AVERAGE(B15:AC15)</f>
        <v>18.40455439285714</v>
      </c>
    </row>
    <row r="16" spans="1:31" ht="20.25" customHeight="1" x14ac:dyDescent="0.4">
      <c r="A16" s="8" t="s">
        <v>29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</row>
    <row r="17" spans="1:31" ht="20.25" customHeight="1" x14ac:dyDescent="0.4">
      <c r="A17" s="7" t="s">
        <v>8</v>
      </c>
      <c r="B17" s="32">
        <v>13.56</v>
      </c>
      <c r="C17" s="32">
        <v>14.72</v>
      </c>
      <c r="D17" s="32">
        <v>14.41</v>
      </c>
      <c r="E17" s="32">
        <v>14.29</v>
      </c>
      <c r="F17" s="32">
        <v>14.44</v>
      </c>
      <c r="G17" s="32">
        <v>14.51</v>
      </c>
      <c r="H17" s="32">
        <v>15.94</v>
      </c>
      <c r="I17" s="32">
        <v>13.74</v>
      </c>
      <c r="J17" s="32">
        <v>14.78</v>
      </c>
      <c r="K17" s="32">
        <v>14.57</v>
      </c>
      <c r="L17" s="32">
        <v>13.8</v>
      </c>
      <c r="M17" s="32">
        <v>13.32</v>
      </c>
      <c r="N17" s="32">
        <v>14.6</v>
      </c>
      <c r="O17" s="32">
        <v>13.87</v>
      </c>
      <c r="P17" s="32">
        <v>12.42</v>
      </c>
      <c r="Q17" s="32">
        <v>13.74</v>
      </c>
      <c r="R17" s="32">
        <v>15.75</v>
      </c>
      <c r="S17" s="32">
        <v>15.61</v>
      </c>
      <c r="T17" s="32">
        <v>14.26</v>
      </c>
      <c r="U17" s="32">
        <v>14.57</v>
      </c>
      <c r="V17" s="32">
        <v>14.4</v>
      </c>
      <c r="W17" s="32">
        <v>14.11</v>
      </c>
      <c r="X17" s="32">
        <v>13.69</v>
      </c>
      <c r="Y17" s="32">
        <v>14.4</v>
      </c>
      <c r="Z17" s="32">
        <v>14.36</v>
      </c>
      <c r="AA17" s="32">
        <v>13.84</v>
      </c>
      <c r="AB17" s="32">
        <v>12.21</v>
      </c>
      <c r="AC17" s="32">
        <v>13.05</v>
      </c>
      <c r="AD17" s="17"/>
      <c r="AE17" s="6" t="s">
        <v>36</v>
      </c>
    </row>
    <row r="18" spans="1:31" ht="20.25" customHeight="1" x14ac:dyDescent="0.4">
      <c r="A18" s="6" t="s">
        <v>26</v>
      </c>
      <c r="B18" s="32">
        <v>0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2">
        <v>0</v>
      </c>
      <c r="L18" s="32">
        <v>0</v>
      </c>
      <c r="M18" s="32">
        <v>0</v>
      </c>
      <c r="N18" s="32">
        <v>0</v>
      </c>
      <c r="O18" s="32">
        <v>0</v>
      </c>
      <c r="P18" s="32">
        <v>0</v>
      </c>
      <c r="Q18" s="32">
        <v>0</v>
      </c>
      <c r="R18" s="32">
        <v>0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v>0</v>
      </c>
      <c r="Z18" s="32">
        <v>0</v>
      </c>
      <c r="AA18" s="32">
        <v>0</v>
      </c>
      <c r="AB18" s="32">
        <v>0</v>
      </c>
      <c r="AC18" s="32">
        <v>0</v>
      </c>
      <c r="AD18" s="17"/>
      <c r="AE18" s="17">
        <v>0</v>
      </c>
    </row>
    <row r="19" spans="1:31" ht="20.25" customHeight="1" x14ac:dyDescent="0.4">
      <c r="A19" s="7" t="s">
        <v>23</v>
      </c>
      <c r="B19" s="32"/>
      <c r="C19" s="32">
        <v>85</v>
      </c>
      <c r="D19" s="32">
        <v>143</v>
      </c>
      <c r="E19" s="32">
        <v>90</v>
      </c>
      <c r="F19" s="32">
        <v>100</v>
      </c>
      <c r="G19" s="32">
        <v>130</v>
      </c>
      <c r="H19" s="32">
        <v>210</v>
      </c>
      <c r="I19" s="32">
        <v>111</v>
      </c>
      <c r="J19" s="32">
        <v>268</v>
      </c>
      <c r="K19" s="32">
        <v>180</v>
      </c>
      <c r="L19" s="32">
        <v>80</v>
      </c>
      <c r="M19" s="32">
        <v>211</v>
      </c>
      <c r="N19" s="32">
        <v>441</v>
      </c>
      <c r="O19" s="32">
        <v>204</v>
      </c>
      <c r="P19" s="32">
        <v>184</v>
      </c>
      <c r="Q19" s="32">
        <v>170</v>
      </c>
      <c r="R19" s="32">
        <v>140</v>
      </c>
      <c r="S19" s="32">
        <v>115</v>
      </c>
      <c r="T19" s="32">
        <v>127</v>
      </c>
      <c r="U19" s="32">
        <v>110</v>
      </c>
      <c r="V19" s="32">
        <v>153</v>
      </c>
      <c r="W19" s="32">
        <v>100</v>
      </c>
      <c r="X19" s="32">
        <v>98</v>
      </c>
      <c r="Y19" s="32">
        <v>90</v>
      </c>
      <c r="Z19" s="32">
        <v>91</v>
      </c>
      <c r="AA19" s="32">
        <v>95</v>
      </c>
      <c r="AB19" s="32">
        <v>104</v>
      </c>
      <c r="AC19" s="32">
        <v>98</v>
      </c>
      <c r="AD19" s="17"/>
    </row>
    <row r="20" spans="1:31" ht="20.25" customHeight="1" x14ac:dyDescent="0.4">
      <c r="A20" s="7" t="s">
        <v>22</v>
      </c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17"/>
    </row>
    <row r="21" spans="1:31" ht="20.25" customHeight="1" x14ac:dyDescent="0.4">
      <c r="A21" s="7" t="s">
        <v>24</v>
      </c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17"/>
    </row>
    <row r="22" spans="1:31" ht="20.25" customHeight="1" x14ac:dyDescent="0.4">
      <c r="A22" s="7" t="s">
        <v>25</v>
      </c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17"/>
    </row>
    <row r="23" spans="1:31" ht="20.25" customHeight="1" x14ac:dyDescent="0.4">
      <c r="A23" s="7" t="s">
        <v>17</v>
      </c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17"/>
    </row>
    <row r="24" spans="1:31" ht="20.25" customHeight="1" x14ac:dyDescent="0.4">
      <c r="A24" s="7" t="s">
        <v>5</v>
      </c>
      <c r="B24" s="32">
        <v>0.76</v>
      </c>
      <c r="C24" s="32">
        <v>0.76</v>
      </c>
      <c r="D24" s="32">
        <v>0.76</v>
      </c>
      <c r="E24" s="32">
        <v>0.76</v>
      </c>
      <c r="F24" s="32">
        <v>0.76</v>
      </c>
      <c r="G24" s="32">
        <v>0.76</v>
      </c>
      <c r="H24" s="32">
        <v>0.76</v>
      </c>
      <c r="I24" s="32">
        <v>0.76</v>
      </c>
      <c r="J24" s="32">
        <v>0.76</v>
      </c>
      <c r="K24" s="32">
        <v>0.76</v>
      </c>
      <c r="L24" s="32">
        <v>0.76</v>
      </c>
      <c r="M24" s="32">
        <v>0.76</v>
      </c>
      <c r="N24" s="32">
        <v>0.76</v>
      </c>
      <c r="O24" s="32">
        <v>0.76</v>
      </c>
      <c r="P24" s="32">
        <v>0.76</v>
      </c>
      <c r="Q24" s="32">
        <v>0.76</v>
      </c>
      <c r="R24" s="32">
        <v>0.73</v>
      </c>
      <c r="S24" s="32">
        <v>0.73</v>
      </c>
      <c r="T24" s="32">
        <v>0.73</v>
      </c>
      <c r="U24" s="32">
        <v>0.73</v>
      </c>
      <c r="V24" s="32">
        <v>0.73</v>
      </c>
      <c r="W24" s="32">
        <v>0.73</v>
      </c>
      <c r="X24" s="32">
        <v>0.73</v>
      </c>
      <c r="Y24" s="32">
        <v>0.69</v>
      </c>
      <c r="Z24" s="32">
        <v>0.69</v>
      </c>
      <c r="AA24" s="32">
        <v>0.69</v>
      </c>
      <c r="AB24" s="32">
        <v>0.69</v>
      </c>
      <c r="AC24" s="32">
        <v>0.69</v>
      </c>
      <c r="AD24" s="17"/>
    </row>
    <row r="25" spans="1:31" ht="20.25" customHeight="1" x14ac:dyDescent="0.4">
      <c r="A25" s="7" t="s">
        <v>10</v>
      </c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17"/>
    </row>
    <row r="26" spans="1:31" ht="20.25" customHeight="1" x14ac:dyDescent="0.4">
      <c r="A26" s="7" t="s">
        <v>7</v>
      </c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17"/>
    </row>
    <row r="27" spans="1:31" ht="20.25" customHeight="1" x14ac:dyDescent="0.4">
      <c r="B27" s="17">
        <f t="shared" ref="B27:AC27" si="2">SUM(B17+B23+B24+B25+B26)</f>
        <v>14.32</v>
      </c>
      <c r="C27" s="17">
        <f t="shared" si="2"/>
        <v>15.48</v>
      </c>
      <c r="D27" s="17">
        <f t="shared" si="2"/>
        <v>15.17</v>
      </c>
      <c r="E27" s="17">
        <f t="shared" si="2"/>
        <v>15.049999999999999</v>
      </c>
      <c r="F27" s="17">
        <f t="shared" si="2"/>
        <v>15.2</v>
      </c>
      <c r="G27" s="17">
        <f t="shared" si="2"/>
        <v>15.27</v>
      </c>
      <c r="H27" s="17">
        <f t="shared" si="2"/>
        <v>16.7</v>
      </c>
      <c r="I27" s="17">
        <f t="shared" si="2"/>
        <v>14.5</v>
      </c>
      <c r="J27" s="17">
        <f t="shared" si="2"/>
        <v>15.54</v>
      </c>
      <c r="K27" s="17">
        <f t="shared" si="2"/>
        <v>15.33</v>
      </c>
      <c r="L27" s="17">
        <f t="shared" si="2"/>
        <v>14.56</v>
      </c>
      <c r="M27" s="17">
        <f t="shared" si="2"/>
        <v>14.08</v>
      </c>
      <c r="N27" s="17">
        <f t="shared" si="2"/>
        <v>15.36</v>
      </c>
      <c r="O27" s="17">
        <f t="shared" si="2"/>
        <v>14.629999999999999</v>
      </c>
      <c r="P27" s="17">
        <f t="shared" si="2"/>
        <v>13.18</v>
      </c>
      <c r="Q27" s="17">
        <f t="shared" si="2"/>
        <v>14.5</v>
      </c>
      <c r="R27" s="17">
        <f t="shared" si="2"/>
        <v>16.48</v>
      </c>
      <c r="S27" s="17">
        <f t="shared" si="2"/>
        <v>16.34</v>
      </c>
      <c r="T27" s="17">
        <f t="shared" si="2"/>
        <v>14.99</v>
      </c>
      <c r="U27" s="17">
        <f t="shared" si="2"/>
        <v>15.3</v>
      </c>
      <c r="V27" s="17">
        <f t="shared" si="2"/>
        <v>15.13</v>
      </c>
      <c r="W27" s="17">
        <f t="shared" si="2"/>
        <v>14.84</v>
      </c>
      <c r="X27" s="17">
        <f t="shared" si="2"/>
        <v>14.42</v>
      </c>
      <c r="Y27" s="17">
        <f t="shared" si="2"/>
        <v>15.09</v>
      </c>
      <c r="Z27" s="17">
        <f t="shared" si="2"/>
        <v>15.049999999999999</v>
      </c>
      <c r="AA27" s="17">
        <f t="shared" si="2"/>
        <v>14.53</v>
      </c>
      <c r="AB27" s="17">
        <f t="shared" si="2"/>
        <v>12.9</v>
      </c>
      <c r="AC27" s="17">
        <f t="shared" si="2"/>
        <v>13.74</v>
      </c>
      <c r="AD27" s="17">
        <f>AVERAGE(B27:AC27)</f>
        <v>14.917142857142855</v>
      </c>
    </row>
    <row r="28" spans="1:31" ht="20.25" customHeight="1" x14ac:dyDescent="0.4">
      <c r="A28" s="8" t="s">
        <v>11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6" t="s">
        <v>37</v>
      </c>
    </row>
    <row r="29" spans="1:31" ht="20.25" customHeight="1" x14ac:dyDescent="0.4">
      <c r="A29" s="7" t="s">
        <v>12</v>
      </c>
      <c r="B29" s="19"/>
      <c r="C29" s="31"/>
      <c r="D29" s="31"/>
      <c r="E29" s="31"/>
      <c r="F29" s="31">
        <v>2.4329999999999998</v>
      </c>
      <c r="G29" s="31">
        <v>2.294</v>
      </c>
      <c r="H29" s="31">
        <v>2.1829999999999998</v>
      </c>
      <c r="I29" s="31">
        <v>2.2190000000000003</v>
      </c>
      <c r="J29" s="31">
        <v>2.1389999999999998</v>
      </c>
      <c r="K29" s="31">
        <v>0.62300000000000011</v>
      </c>
      <c r="L29" s="31">
        <v>2.3290000000000002</v>
      </c>
      <c r="M29" s="31">
        <v>1.8859999999999995</v>
      </c>
      <c r="N29" s="31">
        <v>1.6577500000000003</v>
      </c>
      <c r="O29" s="31">
        <v>2.9470000000000001</v>
      </c>
      <c r="P29" s="31">
        <v>1.8539999999999994</v>
      </c>
      <c r="Q29" s="31"/>
      <c r="R29" s="31"/>
      <c r="S29" s="31"/>
      <c r="T29" s="31"/>
      <c r="U29" s="31"/>
      <c r="V29" s="31"/>
      <c r="W29" s="31">
        <v>1.9379999999999997</v>
      </c>
      <c r="X29" s="31">
        <v>2.0049999999999994</v>
      </c>
      <c r="Y29" s="31"/>
      <c r="Z29" s="31"/>
      <c r="AA29" s="31"/>
      <c r="AB29" s="31"/>
      <c r="AC29" s="31">
        <v>1.8520000000000001</v>
      </c>
      <c r="AD29" s="17"/>
      <c r="AE29" s="6" t="s">
        <v>34</v>
      </c>
    </row>
    <row r="30" spans="1:31" ht="20.25" customHeight="1" x14ac:dyDescent="0.4">
      <c r="A30" s="7" t="s">
        <v>27</v>
      </c>
      <c r="B30" s="19">
        <v>1.365</v>
      </c>
      <c r="C30" s="31">
        <v>2.1239999999999997</v>
      </c>
      <c r="D30" s="31">
        <v>1.631</v>
      </c>
      <c r="E30" s="31">
        <v>0.67858333333333321</v>
      </c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>
        <v>1.9720000000000002</v>
      </c>
      <c r="R30" s="31">
        <v>1.8219999999999994</v>
      </c>
      <c r="S30" s="31">
        <v>0.80100000000000005</v>
      </c>
      <c r="T30" s="31">
        <v>2.4302307692307683</v>
      </c>
      <c r="U30" s="31">
        <v>2.4250000000000003</v>
      </c>
      <c r="V30" s="31">
        <v>1.5009999999999999</v>
      </c>
      <c r="W30" s="31"/>
      <c r="X30" s="31"/>
      <c r="Y30" s="31">
        <v>1.8320000000000005</v>
      </c>
      <c r="Z30" s="31">
        <v>0.93800000000000006</v>
      </c>
      <c r="AA30" s="31">
        <v>2.162666666666667</v>
      </c>
      <c r="AB30" s="31">
        <v>2.5049999999999994</v>
      </c>
      <c r="AC30" s="31"/>
      <c r="AD30" s="17">
        <f>SUM(B30:AC30)</f>
        <v>24.187480769230767</v>
      </c>
      <c r="AE30" s="17">
        <v>-7.9</v>
      </c>
    </row>
    <row r="31" spans="1:31" ht="20.25" customHeight="1" x14ac:dyDescent="0.4">
      <c r="A31" s="7" t="s">
        <v>4</v>
      </c>
      <c r="B31" s="19">
        <v>1.2499</v>
      </c>
      <c r="C31" s="19">
        <v>1.3467</v>
      </c>
      <c r="D31" s="19">
        <v>1.2729000000000001</v>
      </c>
      <c r="E31" s="19">
        <v>1.2503</v>
      </c>
      <c r="F31" s="19">
        <v>1.3080999999999998</v>
      </c>
      <c r="G31" s="19">
        <v>1.2150999999999998</v>
      </c>
      <c r="H31" s="19">
        <v>1.2281</v>
      </c>
      <c r="I31" s="19">
        <v>1.3048</v>
      </c>
      <c r="J31" s="19">
        <v>1.2914000000000001</v>
      </c>
      <c r="K31" s="19">
        <v>1.3679000000000001</v>
      </c>
      <c r="L31" s="19">
        <v>1.2315</v>
      </c>
      <c r="M31" s="19">
        <v>1.2315</v>
      </c>
      <c r="N31" s="19">
        <v>1.327</v>
      </c>
      <c r="O31" s="19">
        <v>1.2152000000000001</v>
      </c>
      <c r="P31" s="19">
        <v>1.2470000000000001</v>
      </c>
      <c r="Q31" s="19">
        <v>1.3422000000000001</v>
      </c>
      <c r="R31" s="19">
        <v>1.276</v>
      </c>
      <c r="S31" s="19">
        <v>1.2759</v>
      </c>
      <c r="T31" s="19">
        <v>1.2669999999999999</v>
      </c>
      <c r="U31" s="19">
        <v>1.2839</v>
      </c>
      <c r="V31" s="19">
        <v>1.3220999999999998</v>
      </c>
      <c r="W31" s="19">
        <v>1.2430999999999999</v>
      </c>
      <c r="X31" s="19">
        <v>1.3075999999999999</v>
      </c>
      <c r="Y31" s="19">
        <v>1.353</v>
      </c>
      <c r="Z31" s="19">
        <v>1.2604000000000002</v>
      </c>
      <c r="AA31" s="19">
        <v>1.2704000000000002</v>
      </c>
      <c r="AB31" s="19">
        <v>1.2922</v>
      </c>
      <c r="AC31" s="19">
        <v>1.2398</v>
      </c>
      <c r="AD31" s="17"/>
    </row>
    <row r="32" spans="1:31" ht="20.25" customHeight="1" x14ac:dyDescent="0.4">
      <c r="A32" s="7" t="s">
        <v>13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</row>
    <row r="33" spans="1:31" ht="20.25" customHeight="1" x14ac:dyDescent="0.4">
      <c r="A33" s="7" t="s">
        <v>10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</row>
    <row r="34" spans="1:31" ht="20.25" customHeight="1" x14ac:dyDescent="0.4">
      <c r="B34" s="17">
        <f t="shared" ref="B34:AC34" si="3">SUM(B29:B33)</f>
        <v>2.6149</v>
      </c>
      <c r="C34" s="17">
        <f t="shared" si="3"/>
        <v>3.4706999999999999</v>
      </c>
      <c r="D34" s="17">
        <f t="shared" si="3"/>
        <v>2.9039000000000001</v>
      </c>
      <c r="E34" s="17">
        <f t="shared" si="3"/>
        <v>1.9288833333333333</v>
      </c>
      <c r="F34" s="17">
        <f t="shared" si="3"/>
        <v>3.7410999999999994</v>
      </c>
      <c r="G34" s="17">
        <f t="shared" si="3"/>
        <v>3.5091000000000001</v>
      </c>
      <c r="H34" s="17">
        <f t="shared" si="3"/>
        <v>3.4110999999999998</v>
      </c>
      <c r="I34" s="17">
        <f t="shared" si="3"/>
        <v>3.5238000000000005</v>
      </c>
      <c r="J34" s="17">
        <f t="shared" si="3"/>
        <v>3.4303999999999997</v>
      </c>
      <c r="K34" s="17">
        <f t="shared" si="3"/>
        <v>1.9909000000000003</v>
      </c>
      <c r="L34" s="17">
        <f t="shared" si="3"/>
        <v>3.5605000000000002</v>
      </c>
      <c r="M34" s="17">
        <f t="shared" si="3"/>
        <v>3.1174999999999997</v>
      </c>
      <c r="N34" s="17">
        <f t="shared" si="3"/>
        <v>2.98475</v>
      </c>
      <c r="O34" s="17">
        <f t="shared" si="3"/>
        <v>4.1622000000000003</v>
      </c>
      <c r="P34" s="17">
        <f t="shared" si="3"/>
        <v>3.1009999999999995</v>
      </c>
      <c r="Q34" s="17">
        <f t="shared" si="3"/>
        <v>3.3142000000000005</v>
      </c>
      <c r="R34" s="17">
        <f t="shared" si="3"/>
        <v>3.0979999999999994</v>
      </c>
      <c r="S34" s="17">
        <f t="shared" si="3"/>
        <v>2.0769000000000002</v>
      </c>
      <c r="T34" s="17">
        <f t="shared" si="3"/>
        <v>3.6972307692307682</v>
      </c>
      <c r="U34" s="17">
        <f t="shared" si="3"/>
        <v>3.7089000000000003</v>
      </c>
      <c r="V34" s="17">
        <f t="shared" si="3"/>
        <v>2.8230999999999997</v>
      </c>
      <c r="W34" s="17">
        <f t="shared" si="3"/>
        <v>3.1810999999999998</v>
      </c>
      <c r="X34" s="17">
        <f t="shared" si="3"/>
        <v>3.3125999999999993</v>
      </c>
      <c r="Y34" s="17">
        <f t="shared" si="3"/>
        <v>3.1850000000000005</v>
      </c>
      <c r="Z34" s="17">
        <f t="shared" si="3"/>
        <v>2.1984000000000004</v>
      </c>
      <c r="AA34" s="17">
        <f t="shared" si="3"/>
        <v>3.4330666666666669</v>
      </c>
      <c r="AB34" s="17">
        <f t="shared" si="3"/>
        <v>3.7971999999999992</v>
      </c>
      <c r="AC34" s="17">
        <f t="shared" si="3"/>
        <v>3.0918000000000001</v>
      </c>
      <c r="AD34" s="17">
        <f>AVERAGE(B34:AC34)</f>
        <v>3.1560082417582422</v>
      </c>
      <c r="AE34" s="8"/>
    </row>
    <row r="35" spans="1:31" ht="20.25" customHeight="1" x14ac:dyDescent="0.4">
      <c r="A35" s="8" t="s">
        <v>14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8"/>
    </row>
    <row r="36" spans="1:31" ht="20.25" customHeight="1" x14ac:dyDescent="0.4">
      <c r="A36" s="7" t="s">
        <v>4</v>
      </c>
      <c r="B36" s="16">
        <f>SUM(B34:B35)</f>
        <v>2.6149</v>
      </c>
      <c r="C36" s="16">
        <f t="shared" ref="C36:AC36" si="4">SUM(C34:C35)</f>
        <v>3.4706999999999999</v>
      </c>
      <c r="D36" s="16">
        <f t="shared" si="4"/>
        <v>2.9039000000000001</v>
      </c>
      <c r="E36" s="16">
        <f t="shared" si="4"/>
        <v>1.9288833333333333</v>
      </c>
      <c r="F36" s="16">
        <f t="shared" si="4"/>
        <v>3.7410999999999994</v>
      </c>
      <c r="G36" s="16">
        <f t="shared" si="4"/>
        <v>3.5091000000000001</v>
      </c>
      <c r="H36" s="16">
        <f t="shared" si="4"/>
        <v>3.4110999999999998</v>
      </c>
      <c r="I36" s="16">
        <f t="shared" si="4"/>
        <v>3.5238000000000005</v>
      </c>
      <c r="J36" s="16">
        <f t="shared" si="4"/>
        <v>3.4303999999999997</v>
      </c>
      <c r="K36" s="16">
        <f t="shared" si="4"/>
        <v>1.9909000000000003</v>
      </c>
      <c r="L36" s="16">
        <f t="shared" si="4"/>
        <v>3.5605000000000002</v>
      </c>
      <c r="M36" s="16">
        <f t="shared" si="4"/>
        <v>3.1174999999999997</v>
      </c>
      <c r="N36" s="16">
        <f t="shared" si="4"/>
        <v>2.98475</v>
      </c>
      <c r="O36" s="16">
        <f t="shared" si="4"/>
        <v>4.1622000000000003</v>
      </c>
      <c r="P36" s="16">
        <f t="shared" si="4"/>
        <v>3.1009999999999995</v>
      </c>
      <c r="Q36" s="16">
        <f t="shared" si="4"/>
        <v>3.3142000000000005</v>
      </c>
      <c r="R36" s="16">
        <f t="shared" si="4"/>
        <v>3.0979999999999994</v>
      </c>
      <c r="S36" s="16">
        <f t="shared" si="4"/>
        <v>2.0769000000000002</v>
      </c>
      <c r="T36" s="16">
        <f t="shared" si="4"/>
        <v>3.6972307692307682</v>
      </c>
      <c r="U36" s="16">
        <f t="shared" si="4"/>
        <v>3.7089000000000003</v>
      </c>
      <c r="V36" s="16">
        <f t="shared" si="4"/>
        <v>2.8230999999999997</v>
      </c>
      <c r="W36" s="16">
        <f t="shared" si="4"/>
        <v>3.1810999999999998</v>
      </c>
      <c r="X36" s="16">
        <f t="shared" si="4"/>
        <v>3.3125999999999993</v>
      </c>
      <c r="Y36" s="16">
        <f t="shared" si="4"/>
        <v>3.1850000000000005</v>
      </c>
      <c r="Z36" s="16">
        <f t="shared" si="4"/>
        <v>2.1984000000000004</v>
      </c>
      <c r="AA36" s="16">
        <f t="shared" si="4"/>
        <v>3.4330666666666669</v>
      </c>
      <c r="AB36" s="16">
        <f t="shared" si="4"/>
        <v>3.7971999999999992</v>
      </c>
      <c r="AC36" s="16">
        <f t="shared" si="4"/>
        <v>3.0918000000000001</v>
      </c>
      <c r="AD36" s="17">
        <f>AVERAGE(B36:AC36)</f>
        <v>3.1560082417582422</v>
      </c>
    </row>
    <row r="37" spans="1:31" ht="20.25" customHeight="1" x14ac:dyDescent="0.4">
      <c r="A37" s="7" t="s">
        <v>15</v>
      </c>
      <c r="B37" s="17">
        <f t="shared" ref="B37:AC37" si="5">SUM(B8+B15+B27+B34+B36)</f>
        <v>52.424344499999997</v>
      </c>
      <c r="C37" s="17">
        <f t="shared" si="5"/>
        <v>59.241135249999999</v>
      </c>
      <c r="D37" s="17">
        <f t="shared" si="5"/>
        <v>58.466041250000004</v>
      </c>
      <c r="E37" s="17">
        <f t="shared" si="5"/>
        <v>55.173629666666656</v>
      </c>
      <c r="F37" s="17">
        <f t="shared" si="5"/>
        <v>54.939752249999998</v>
      </c>
      <c r="G37" s="17">
        <f t="shared" si="5"/>
        <v>59.557949000000008</v>
      </c>
      <c r="H37" s="17">
        <f t="shared" si="5"/>
        <v>54.614058749999991</v>
      </c>
      <c r="I37" s="17">
        <f t="shared" si="5"/>
        <v>53.943147750000009</v>
      </c>
      <c r="J37" s="17">
        <f t="shared" si="5"/>
        <v>57.149832999999994</v>
      </c>
      <c r="K37" s="17">
        <f t="shared" si="5"/>
        <v>60.12093800000001</v>
      </c>
      <c r="L37" s="17">
        <f t="shared" si="5"/>
        <v>51.905308999999995</v>
      </c>
      <c r="M37" s="17">
        <f t="shared" si="5"/>
        <v>56.815906749999996</v>
      </c>
      <c r="N37" s="17">
        <f t="shared" si="5"/>
        <v>54.845440749999995</v>
      </c>
      <c r="O37" s="17">
        <f t="shared" si="5"/>
        <v>58.457359249999996</v>
      </c>
      <c r="P37" s="17">
        <f t="shared" si="5"/>
        <v>49.551149249999995</v>
      </c>
      <c r="Q37" s="17">
        <f t="shared" si="5"/>
        <v>56.004955999999993</v>
      </c>
      <c r="R37" s="17">
        <f t="shared" si="5"/>
        <v>56.886224499999997</v>
      </c>
      <c r="S37" s="17">
        <f t="shared" si="5"/>
        <v>55.090274250000007</v>
      </c>
      <c r="T37" s="17">
        <f t="shared" si="5"/>
        <v>56.809019455128201</v>
      </c>
      <c r="U37" s="17">
        <f t="shared" si="5"/>
        <v>52.368189416666667</v>
      </c>
      <c r="V37" s="17">
        <f t="shared" si="5"/>
        <v>57.97332041666666</v>
      </c>
      <c r="W37" s="17">
        <f t="shared" si="5"/>
        <v>53.084659250000001</v>
      </c>
      <c r="X37" s="17">
        <f t="shared" si="5"/>
        <v>54.950264999999995</v>
      </c>
      <c r="Y37" s="17">
        <f t="shared" si="5"/>
        <v>61.25536425</v>
      </c>
      <c r="Z37" s="17">
        <f t="shared" si="5"/>
        <v>50.731924749999997</v>
      </c>
      <c r="AA37" s="17">
        <f t="shared" si="5"/>
        <v>57.664507833333339</v>
      </c>
      <c r="AB37" s="17">
        <f t="shared" si="5"/>
        <v>53.065040999999994</v>
      </c>
      <c r="AC37" s="17">
        <f t="shared" si="5"/>
        <v>54.069088749999999</v>
      </c>
      <c r="AD37" s="17"/>
    </row>
    <row r="38" spans="1:31" ht="20.25" customHeight="1" x14ac:dyDescent="0.4">
      <c r="A38" s="7" t="s">
        <v>16</v>
      </c>
      <c r="B38" s="17">
        <f t="shared" ref="B38:AC38" si="6">-SUM(B13+B14+B25+B26+B32+B33)</f>
        <v>0</v>
      </c>
      <c r="C38" s="17">
        <f t="shared" si="6"/>
        <v>0</v>
      </c>
      <c r="D38" s="17">
        <f t="shared" si="6"/>
        <v>0</v>
      </c>
      <c r="E38" s="17">
        <f t="shared" si="6"/>
        <v>0</v>
      </c>
      <c r="F38" s="17">
        <f t="shared" si="6"/>
        <v>-0.124916</v>
      </c>
      <c r="G38" s="17">
        <f t="shared" si="6"/>
        <v>0</v>
      </c>
      <c r="H38" s="17">
        <f t="shared" si="6"/>
        <v>0</v>
      </c>
      <c r="I38" s="17">
        <f t="shared" si="6"/>
        <v>0</v>
      </c>
      <c r="J38" s="17">
        <f t="shared" si="6"/>
        <v>0</v>
      </c>
      <c r="K38" s="17">
        <f t="shared" si="6"/>
        <v>-0.30593199999999998</v>
      </c>
      <c r="L38" s="17">
        <f t="shared" si="6"/>
        <v>0</v>
      </c>
      <c r="M38" s="17">
        <f t="shared" si="6"/>
        <v>0</v>
      </c>
      <c r="N38" s="17">
        <f t="shared" si="6"/>
        <v>0</v>
      </c>
      <c r="O38" s="17">
        <f t="shared" si="6"/>
        <v>0</v>
      </c>
      <c r="P38" s="17">
        <f t="shared" si="6"/>
        <v>0</v>
      </c>
      <c r="Q38" s="17">
        <f t="shared" si="6"/>
        <v>0</v>
      </c>
      <c r="R38" s="17">
        <f t="shared" si="6"/>
        <v>0</v>
      </c>
      <c r="S38" s="17">
        <f t="shared" si="6"/>
        <v>0</v>
      </c>
      <c r="T38" s="17">
        <f t="shared" si="6"/>
        <v>0</v>
      </c>
      <c r="U38" s="17">
        <f t="shared" si="6"/>
        <v>0</v>
      </c>
      <c r="V38" s="17">
        <f t="shared" si="6"/>
        <v>0</v>
      </c>
      <c r="W38" s="17">
        <f t="shared" si="6"/>
        <v>0</v>
      </c>
      <c r="X38" s="17">
        <f t="shared" si="6"/>
        <v>0</v>
      </c>
      <c r="Y38" s="17">
        <f t="shared" si="6"/>
        <v>0</v>
      </c>
      <c r="Z38" s="17">
        <f t="shared" si="6"/>
        <v>0</v>
      </c>
      <c r="AA38" s="17">
        <f t="shared" si="6"/>
        <v>0</v>
      </c>
      <c r="AB38" s="17">
        <f t="shared" si="6"/>
        <v>0</v>
      </c>
      <c r="AC38" s="17">
        <f t="shared" si="6"/>
        <v>-0.138711</v>
      </c>
      <c r="AD38" s="17"/>
    </row>
    <row r="39" spans="1:31" ht="20.25" customHeight="1" x14ac:dyDescent="0.4">
      <c r="A39" s="8" t="s">
        <v>20</v>
      </c>
      <c r="B39" s="16">
        <f t="shared" ref="B39:AC39" si="7">SUM(B37:B38)</f>
        <v>52.424344499999997</v>
      </c>
      <c r="C39" s="16">
        <f t="shared" si="7"/>
        <v>59.241135249999999</v>
      </c>
      <c r="D39" s="16">
        <f t="shared" si="7"/>
        <v>58.466041250000004</v>
      </c>
      <c r="E39" s="16">
        <f t="shared" si="7"/>
        <v>55.173629666666656</v>
      </c>
      <c r="F39" s="16">
        <f t="shared" si="7"/>
        <v>54.814836249999999</v>
      </c>
      <c r="G39" s="16">
        <f t="shared" si="7"/>
        <v>59.557949000000008</v>
      </c>
      <c r="H39" s="16">
        <f t="shared" si="7"/>
        <v>54.614058749999991</v>
      </c>
      <c r="I39" s="16">
        <f t="shared" si="7"/>
        <v>53.943147750000009</v>
      </c>
      <c r="J39" s="16">
        <f t="shared" si="7"/>
        <v>57.149832999999994</v>
      </c>
      <c r="K39" s="16">
        <f t="shared" si="7"/>
        <v>59.815006000000011</v>
      </c>
      <c r="L39" s="16">
        <f t="shared" si="7"/>
        <v>51.905308999999995</v>
      </c>
      <c r="M39" s="16">
        <f t="shared" si="7"/>
        <v>56.815906749999996</v>
      </c>
      <c r="N39" s="16">
        <f t="shared" si="7"/>
        <v>54.845440749999995</v>
      </c>
      <c r="O39" s="16">
        <f t="shared" si="7"/>
        <v>58.457359249999996</v>
      </c>
      <c r="P39" s="16">
        <f t="shared" si="7"/>
        <v>49.551149249999995</v>
      </c>
      <c r="Q39" s="16">
        <f t="shared" si="7"/>
        <v>56.004955999999993</v>
      </c>
      <c r="R39" s="16">
        <f t="shared" si="7"/>
        <v>56.886224499999997</v>
      </c>
      <c r="S39" s="16">
        <f t="shared" si="7"/>
        <v>55.090274250000007</v>
      </c>
      <c r="T39" s="16">
        <f t="shared" si="7"/>
        <v>56.809019455128201</v>
      </c>
      <c r="U39" s="16">
        <f t="shared" si="7"/>
        <v>52.368189416666667</v>
      </c>
      <c r="V39" s="16">
        <f t="shared" si="7"/>
        <v>57.97332041666666</v>
      </c>
      <c r="W39" s="16">
        <f t="shared" si="7"/>
        <v>53.084659250000001</v>
      </c>
      <c r="X39" s="16">
        <f t="shared" si="7"/>
        <v>54.950264999999995</v>
      </c>
      <c r="Y39" s="16">
        <f t="shared" si="7"/>
        <v>61.25536425</v>
      </c>
      <c r="Z39" s="16">
        <f t="shared" si="7"/>
        <v>50.731924749999997</v>
      </c>
      <c r="AA39" s="16">
        <f t="shared" si="7"/>
        <v>57.664507833333339</v>
      </c>
      <c r="AB39" s="16">
        <f t="shared" si="7"/>
        <v>53.065040999999994</v>
      </c>
      <c r="AC39" s="16">
        <f t="shared" si="7"/>
        <v>53.930377749999998</v>
      </c>
      <c r="AD39" s="17">
        <f>AVERAGE(B39:AC39)</f>
        <v>55.592473938873617</v>
      </c>
    </row>
    <row r="40" spans="1:31" ht="20.25" customHeight="1" x14ac:dyDescent="0.4">
      <c r="A40" s="8"/>
      <c r="B40" s="11"/>
      <c r="C40" s="5"/>
      <c r="D40" s="5"/>
      <c r="E40" s="5"/>
      <c r="F40" s="5"/>
      <c r="G40" s="5"/>
      <c r="H40" s="6"/>
      <c r="I40" s="9"/>
      <c r="J40" s="9"/>
      <c r="K40" s="9"/>
      <c r="L40" s="9"/>
      <c r="M40" s="9"/>
      <c r="N40" s="9"/>
      <c r="O40" s="9"/>
      <c r="P40" s="9"/>
    </row>
    <row r="41" spans="1:31" ht="20.25" customHeight="1" x14ac:dyDescent="0.4">
      <c r="I41" s="10"/>
      <c r="J41" s="10"/>
      <c r="K41" s="10"/>
      <c r="L41" s="10"/>
      <c r="M41" s="10"/>
      <c r="N41" s="10"/>
      <c r="O41" s="10"/>
      <c r="P41" s="10"/>
      <c r="Q41" s="6"/>
      <c r="R41" s="6"/>
      <c r="Z41" s="10"/>
      <c r="AA41" s="10"/>
      <c r="AB41" s="10"/>
      <c r="AC41" s="10"/>
      <c r="AD41" s="10"/>
    </row>
    <row r="42" spans="1:31" ht="20.25" customHeight="1" x14ac:dyDescent="0.4">
      <c r="AE42" s="8"/>
    </row>
    <row r="43" spans="1:31" ht="20.25" customHeight="1" x14ac:dyDescent="0.4">
      <c r="I43" s="10"/>
      <c r="J43" s="10"/>
      <c r="K43" s="10"/>
      <c r="L43" s="10"/>
      <c r="M43" s="10"/>
      <c r="N43" s="10"/>
      <c r="O43" s="10"/>
      <c r="P43" s="10"/>
      <c r="Q43" s="6"/>
      <c r="R43" s="6"/>
      <c r="Z43" s="10"/>
      <c r="AA43" s="10"/>
      <c r="AB43" s="10"/>
      <c r="AC43" s="10"/>
      <c r="AD43" s="10"/>
    </row>
  </sheetData>
  <phoneticPr fontId="19" type="noConversion"/>
  <pageMargins left="0.5" right="0.6" top="0.49" bottom="0.5" header="0.5" footer="0.5"/>
  <pageSetup scale="30" orientation="landscape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H43"/>
  <sheetViews>
    <sheetView zoomScale="55" zoomScaleNormal="55" zoomScalePageLayoutView="55" workbookViewId="0">
      <pane xSplit="1" ySplit="4" topLeftCell="B5" activePane="bottomRight" state="frozen"/>
      <selection pane="topRight" activeCell="B1" sqref="B1"/>
      <selection pane="bottomLeft" activeCell="A14" sqref="A14"/>
      <selection pane="bottomRight" activeCell="B39" sqref="B39:AF39"/>
    </sheetView>
  </sheetViews>
  <sheetFormatPr defaultColWidth="8.765625" defaultRowHeight="20.25" customHeight="1" x14ac:dyDescent="0.45"/>
  <cols>
    <col min="1" max="1" width="32.23046875" customWidth="1"/>
    <col min="2" max="32" width="8.23046875" customWidth="1"/>
    <col min="33" max="33" width="11.53515625" style="12" customWidth="1"/>
    <col min="34" max="34" width="16.07421875" customWidth="1"/>
  </cols>
  <sheetData>
    <row r="1" spans="1:34" ht="20.25" customHeight="1" x14ac:dyDescent="0.45">
      <c r="A1" s="1" t="s">
        <v>21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15"/>
      <c r="AH1" s="2"/>
    </row>
    <row r="2" spans="1:34" ht="20.25" customHeight="1" x14ac:dyDescent="0.45">
      <c r="A2" s="36">
        <v>45717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15"/>
      <c r="AH2" s="2"/>
    </row>
    <row r="3" spans="1:34" ht="20.25" customHeight="1" x14ac:dyDescent="0.5">
      <c r="A3" s="3" t="s">
        <v>19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4"/>
      <c r="AA3" s="2"/>
      <c r="AB3" s="4"/>
      <c r="AC3" s="4"/>
      <c r="AD3" s="4"/>
      <c r="AE3" s="4"/>
      <c r="AF3" s="4"/>
      <c r="AG3" s="26"/>
      <c r="AH3" s="5" t="s">
        <v>39</v>
      </c>
    </row>
    <row r="4" spans="1:34" ht="20.25" customHeight="1" x14ac:dyDescent="0.5">
      <c r="A4" s="7"/>
      <c r="B4" s="20">
        <v>1</v>
      </c>
      <c r="C4" s="20">
        <v>2</v>
      </c>
      <c r="D4" s="20">
        <v>3</v>
      </c>
      <c r="E4" s="20">
        <v>4</v>
      </c>
      <c r="F4" s="20">
        <v>5</v>
      </c>
      <c r="G4" s="20">
        <v>6</v>
      </c>
      <c r="H4" s="20">
        <v>7</v>
      </c>
      <c r="I4" s="20">
        <v>8</v>
      </c>
      <c r="J4" s="20">
        <v>9</v>
      </c>
      <c r="K4" s="20">
        <v>10</v>
      </c>
      <c r="L4" s="20">
        <v>11</v>
      </c>
      <c r="M4" s="20">
        <v>12</v>
      </c>
      <c r="N4" s="20">
        <v>13</v>
      </c>
      <c r="O4" s="20">
        <v>14</v>
      </c>
      <c r="P4" s="20">
        <v>15</v>
      </c>
      <c r="Q4" s="6">
        <v>16</v>
      </c>
      <c r="R4" s="6">
        <v>17</v>
      </c>
      <c r="S4" s="6">
        <v>18</v>
      </c>
      <c r="T4" s="6">
        <v>19</v>
      </c>
      <c r="U4" s="6">
        <v>20</v>
      </c>
      <c r="V4" s="6">
        <v>21</v>
      </c>
      <c r="W4" s="6">
        <v>22</v>
      </c>
      <c r="X4" s="6">
        <v>23</v>
      </c>
      <c r="Y4" s="6">
        <v>24</v>
      </c>
      <c r="Z4" s="6">
        <v>25</v>
      </c>
      <c r="AA4" s="6">
        <v>26</v>
      </c>
      <c r="AB4" s="6">
        <v>27</v>
      </c>
      <c r="AC4" s="6">
        <v>28</v>
      </c>
      <c r="AD4" s="6">
        <v>29</v>
      </c>
      <c r="AE4" s="6">
        <v>30</v>
      </c>
      <c r="AF4" s="6">
        <v>31</v>
      </c>
      <c r="AG4" s="27" t="s">
        <v>28</v>
      </c>
      <c r="AH4" s="5" t="s">
        <v>38</v>
      </c>
    </row>
    <row r="5" spans="1:34" ht="20.25" customHeight="1" x14ac:dyDescent="0.45">
      <c r="A5" s="8" t="s">
        <v>0</v>
      </c>
      <c r="B5" s="7"/>
      <c r="C5" s="7"/>
      <c r="D5" s="7"/>
      <c r="E5" s="7"/>
      <c r="F5" s="7"/>
      <c r="G5" s="7"/>
      <c r="H5" s="7"/>
      <c r="I5" s="10"/>
      <c r="J5" s="10"/>
      <c r="K5" s="10"/>
      <c r="L5" s="10"/>
      <c r="M5" s="10"/>
      <c r="N5" s="10"/>
      <c r="O5" s="10"/>
      <c r="P5" s="10"/>
      <c r="Q5" s="9"/>
      <c r="R5" s="9"/>
      <c r="S5" s="6"/>
      <c r="T5" s="6"/>
      <c r="U5" s="6"/>
      <c r="V5" s="6"/>
      <c r="W5" s="6"/>
      <c r="X5" s="6"/>
      <c r="Y5" s="6"/>
      <c r="Z5" s="9"/>
      <c r="AA5" s="9"/>
      <c r="AB5" s="9"/>
      <c r="AC5" s="9"/>
      <c r="AD5" s="9"/>
      <c r="AE5" s="9"/>
      <c r="AF5" s="9"/>
      <c r="AG5" s="21"/>
      <c r="AH5" s="6"/>
    </row>
    <row r="6" spans="1:34" ht="20.25" customHeight="1" x14ac:dyDescent="0.45">
      <c r="A6" s="7" t="s">
        <v>1</v>
      </c>
      <c r="B6" s="22">
        <v>5.1852669999999996</v>
      </c>
      <c r="C6" s="22">
        <v>4.7444660000000001</v>
      </c>
      <c r="D6" s="22">
        <v>4.8162739999999999</v>
      </c>
      <c r="E6" s="22">
        <v>4.6518220000000001</v>
      </c>
      <c r="F6" s="22">
        <v>4.8549110000000004</v>
      </c>
      <c r="G6" s="22">
        <v>5.876773</v>
      </c>
      <c r="H6" s="22">
        <v>5.0654089999999998</v>
      </c>
      <c r="I6" s="22">
        <v>4.6285800000000004</v>
      </c>
      <c r="J6" s="22">
        <v>4.4563790000000001</v>
      </c>
      <c r="K6" s="22">
        <v>4.4775109999999998</v>
      </c>
      <c r="L6" s="22">
        <v>4.2775449999999999</v>
      </c>
      <c r="M6" s="22">
        <v>5.8116310000000002</v>
      </c>
      <c r="N6" s="22">
        <v>4.5432269999999999</v>
      </c>
      <c r="O6" s="22">
        <v>4.5737480000000001</v>
      </c>
      <c r="P6" s="22">
        <v>4.981579</v>
      </c>
      <c r="Q6" s="22">
        <v>4.6343329999999998</v>
      </c>
      <c r="R6" s="22">
        <v>3.4192640000000001</v>
      </c>
      <c r="S6" s="22">
        <v>5.0507099999999996</v>
      </c>
      <c r="T6" s="22">
        <v>5.3156089999999994</v>
      </c>
      <c r="U6" s="22">
        <v>3.9410180000000001</v>
      </c>
      <c r="V6" s="22">
        <v>5.3970880000000001</v>
      </c>
      <c r="W6" s="22">
        <v>4.5208649999999997</v>
      </c>
      <c r="X6" s="22">
        <v>4.5223899999999997</v>
      </c>
      <c r="Y6" s="22">
        <v>3.6206779999999998</v>
      </c>
      <c r="Z6" s="22">
        <v>0</v>
      </c>
      <c r="AA6" s="22">
        <v>2.5019259999999997</v>
      </c>
      <c r="AB6" s="22">
        <v>6.1675750000000003</v>
      </c>
      <c r="AC6" s="22">
        <v>4.5110489999999999</v>
      </c>
      <c r="AD6" s="22">
        <v>4.4172070000000003</v>
      </c>
      <c r="AE6" s="22">
        <v>4.2507039999999998</v>
      </c>
      <c r="AF6" s="22">
        <v>4.984102</v>
      </c>
      <c r="AG6" s="13"/>
      <c r="AH6" s="6" t="s">
        <v>35</v>
      </c>
    </row>
    <row r="7" spans="1:34" ht="20.25" customHeight="1" x14ac:dyDescent="0.45">
      <c r="A7" s="7" t="s">
        <v>2</v>
      </c>
      <c r="B7" s="22">
        <v>10.1058725</v>
      </c>
      <c r="C7" s="22">
        <v>10.698976</v>
      </c>
      <c r="D7" s="22">
        <v>10.650088</v>
      </c>
      <c r="E7" s="22">
        <v>10.577866499999999</v>
      </c>
      <c r="F7" s="22">
        <v>10.16360725</v>
      </c>
      <c r="G7" s="22">
        <v>10.6559195</v>
      </c>
      <c r="H7" s="22">
        <v>10.1377095</v>
      </c>
      <c r="I7" s="22">
        <v>10.327633499999999</v>
      </c>
      <c r="J7" s="22">
        <v>10.32359875</v>
      </c>
      <c r="K7" s="22">
        <v>10.738078249999999</v>
      </c>
      <c r="L7" s="22">
        <v>10.134638750000001</v>
      </c>
      <c r="M7" s="22">
        <v>10.852084750000001</v>
      </c>
      <c r="N7" s="22">
        <v>10.679925750000001</v>
      </c>
      <c r="O7" s="22">
        <v>10.137179249999999</v>
      </c>
      <c r="P7" s="22">
        <v>10.211826499999999</v>
      </c>
      <c r="Q7" s="22">
        <v>10.34529575</v>
      </c>
      <c r="R7" s="22">
        <v>10.284852250000002</v>
      </c>
      <c r="S7" s="22">
        <v>10.47409875</v>
      </c>
      <c r="T7" s="22">
        <v>10.431726749999999</v>
      </c>
      <c r="U7" s="22">
        <v>10.03234975</v>
      </c>
      <c r="V7" s="22">
        <v>10.29954</v>
      </c>
      <c r="W7" s="22">
        <v>9.7959117499999984</v>
      </c>
      <c r="X7" s="22">
        <v>10.447711000000002</v>
      </c>
      <c r="Y7" s="22">
        <v>9.5202080000000002</v>
      </c>
      <c r="Z7" s="22">
        <v>13.273044000000001</v>
      </c>
      <c r="AA7" s="22">
        <v>14.394950250000001</v>
      </c>
      <c r="AB7" s="22">
        <v>10.760528499999999</v>
      </c>
      <c r="AC7" s="22">
        <v>9.7478830000000016</v>
      </c>
      <c r="AD7" s="22">
        <v>10.103219749999999</v>
      </c>
      <c r="AE7" s="22">
        <v>10.228402750000001</v>
      </c>
      <c r="AF7" s="22">
        <v>10.3390755</v>
      </c>
      <c r="AG7" s="13"/>
      <c r="AH7" s="6" t="s">
        <v>34</v>
      </c>
    </row>
    <row r="8" spans="1:34" ht="20.25" customHeight="1" x14ac:dyDescent="0.45">
      <c r="A8" s="7"/>
      <c r="B8" s="17">
        <f t="shared" ref="B8:AF8" si="0">SUM(B6:B7)</f>
        <v>15.2911395</v>
      </c>
      <c r="C8" s="17">
        <f t="shared" si="0"/>
        <v>15.443442000000001</v>
      </c>
      <c r="D8" s="17">
        <f t="shared" si="0"/>
        <v>15.466362</v>
      </c>
      <c r="E8" s="17">
        <f t="shared" si="0"/>
        <v>15.229688499999998</v>
      </c>
      <c r="F8" s="17">
        <f t="shared" si="0"/>
        <v>15.01851825</v>
      </c>
      <c r="G8" s="17">
        <f t="shared" si="0"/>
        <v>16.5326925</v>
      </c>
      <c r="H8" s="17">
        <f t="shared" si="0"/>
        <v>15.203118499999999</v>
      </c>
      <c r="I8" s="17">
        <f t="shared" si="0"/>
        <v>14.9562135</v>
      </c>
      <c r="J8" s="17">
        <f t="shared" si="0"/>
        <v>14.77997775</v>
      </c>
      <c r="K8" s="17">
        <f t="shared" si="0"/>
        <v>15.215589249999999</v>
      </c>
      <c r="L8" s="17">
        <f t="shared" si="0"/>
        <v>14.412183750000001</v>
      </c>
      <c r="M8" s="17">
        <f t="shared" si="0"/>
        <v>16.663715750000001</v>
      </c>
      <c r="N8" s="17">
        <f t="shared" si="0"/>
        <v>15.223152750000001</v>
      </c>
      <c r="O8" s="17">
        <f t="shared" si="0"/>
        <v>14.710927249999999</v>
      </c>
      <c r="P8" s="17">
        <f t="shared" si="0"/>
        <v>15.193405499999999</v>
      </c>
      <c r="Q8" s="17">
        <f t="shared" si="0"/>
        <v>14.97962875</v>
      </c>
      <c r="R8" s="17">
        <f t="shared" si="0"/>
        <v>13.704116250000002</v>
      </c>
      <c r="S8" s="17">
        <f t="shared" si="0"/>
        <v>15.524808749999998</v>
      </c>
      <c r="T8" s="17">
        <f t="shared" si="0"/>
        <v>15.747335749999998</v>
      </c>
      <c r="U8" s="17">
        <f t="shared" si="0"/>
        <v>13.97336775</v>
      </c>
      <c r="V8" s="17">
        <f t="shared" si="0"/>
        <v>15.696628</v>
      </c>
      <c r="W8" s="17">
        <f t="shared" si="0"/>
        <v>14.316776749999999</v>
      </c>
      <c r="X8" s="17">
        <f t="shared" si="0"/>
        <v>14.970101000000001</v>
      </c>
      <c r="Y8" s="17">
        <f t="shared" si="0"/>
        <v>13.140886</v>
      </c>
      <c r="Z8" s="17">
        <f t="shared" si="0"/>
        <v>13.273044000000001</v>
      </c>
      <c r="AA8" s="17">
        <f t="shared" si="0"/>
        <v>16.896876250000002</v>
      </c>
      <c r="AB8" s="17">
        <f t="shared" si="0"/>
        <v>16.928103499999999</v>
      </c>
      <c r="AC8" s="17">
        <f t="shared" si="0"/>
        <v>14.258932000000001</v>
      </c>
      <c r="AD8" s="17">
        <f t="shared" si="0"/>
        <v>14.520426749999999</v>
      </c>
      <c r="AE8" s="17">
        <f t="shared" si="0"/>
        <v>14.47910675</v>
      </c>
      <c r="AF8" s="17">
        <f t="shared" si="0"/>
        <v>15.3231775</v>
      </c>
      <c r="AG8" s="13">
        <f>AVERAGE(B8:AF8)</f>
        <v>15.066885241935484</v>
      </c>
      <c r="AH8" s="17">
        <v>0</v>
      </c>
    </row>
    <row r="9" spans="1:34" ht="20.25" customHeight="1" x14ac:dyDescent="0.45">
      <c r="A9" s="8" t="s">
        <v>3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3"/>
      <c r="AH9" s="7"/>
    </row>
    <row r="10" spans="1:34" ht="20.25" customHeight="1" x14ac:dyDescent="0.45">
      <c r="A10" s="7" t="s">
        <v>18</v>
      </c>
      <c r="B10" s="41">
        <v>16.866799999999998</v>
      </c>
      <c r="C10" s="41">
        <v>16.408899999999999</v>
      </c>
      <c r="D10" s="41">
        <v>20.9117</v>
      </c>
      <c r="E10" s="41">
        <v>19.159199999999998</v>
      </c>
      <c r="F10" s="41">
        <v>17.762799999999999</v>
      </c>
      <c r="G10" s="41">
        <v>16.7257</v>
      </c>
      <c r="H10" s="41">
        <v>17.238799999999998</v>
      </c>
      <c r="I10" s="41">
        <v>14.347533333333333</v>
      </c>
      <c r="J10" s="41">
        <v>15.686333333333334</v>
      </c>
      <c r="K10" s="41">
        <v>20.103533333333335</v>
      </c>
      <c r="L10" s="41">
        <v>16.397099999999998</v>
      </c>
      <c r="M10" s="41">
        <v>17.5334</v>
      </c>
      <c r="N10" s="41">
        <v>17.415099999999999</v>
      </c>
      <c r="O10" s="41">
        <v>18.572699999999998</v>
      </c>
      <c r="P10" s="41">
        <v>15.951533333333332</v>
      </c>
      <c r="Q10" s="41">
        <v>17.342133333333333</v>
      </c>
      <c r="R10" s="41">
        <v>20.364233333333331</v>
      </c>
      <c r="S10" s="41">
        <v>19.312200000000001</v>
      </c>
      <c r="T10" s="41">
        <v>17.648399999999999</v>
      </c>
      <c r="U10" s="41">
        <v>16.992799999999999</v>
      </c>
      <c r="V10" s="41">
        <v>17.148699999999998</v>
      </c>
      <c r="W10" s="41">
        <v>15.6076</v>
      </c>
      <c r="X10" s="41">
        <v>18.205199999999998</v>
      </c>
      <c r="Y10" s="41">
        <v>20.660299999999999</v>
      </c>
      <c r="Z10" s="41">
        <v>17.767499999999998</v>
      </c>
      <c r="AA10" s="41">
        <v>16.9329</v>
      </c>
      <c r="AB10" s="41">
        <v>17.448703999999999</v>
      </c>
      <c r="AC10" s="41">
        <v>16.6023</v>
      </c>
      <c r="AD10" s="41">
        <v>15.837766666666667</v>
      </c>
      <c r="AE10" s="41">
        <v>16.937666666666669</v>
      </c>
      <c r="AF10" s="41">
        <v>19.287166666666668</v>
      </c>
      <c r="AG10" s="13"/>
      <c r="AH10" s="6" t="s">
        <v>36</v>
      </c>
    </row>
    <row r="11" spans="1:34" ht="20.25" customHeight="1" x14ac:dyDescent="0.45">
      <c r="A11" s="6" t="s">
        <v>26</v>
      </c>
      <c r="B11" s="41">
        <v>-0.66399999999999992</v>
      </c>
      <c r="C11" s="41">
        <v>-0.46599999999999997</v>
      </c>
      <c r="D11" s="41">
        <v>-0.67499999999999993</v>
      </c>
      <c r="E11" s="41">
        <v>-0.57099999999999995</v>
      </c>
      <c r="F11" s="41">
        <v>-0.61799999999999999</v>
      </c>
      <c r="G11" s="41">
        <v>-0.59799999999999998</v>
      </c>
      <c r="H11" s="41">
        <v>-0.66399999999999992</v>
      </c>
      <c r="I11" s="41">
        <v>-0.60599999999999998</v>
      </c>
      <c r="J11" s="41">
        <v>-0.58299999999999996</v>
      </c>
      <c r="K11" s="41">
        <v>-0.34799999999999998</v>
      </c>
      <c r="L11" s="41">
        <v>-0.13699999999999998</v>
      </c>
      <c r="M11" s="41">
        <v>-0.44899999999999995</v>
      </c>
      <c r="N11" s="41">
        <v>-0.45699999999999996</v>
      </c>
      <c r="O11" s="41">
        <v>-0.54299999999999993</v>
      </c>
      <c r="P11" s="41">
        <v>-0.60399999999999998</v>
      </c>
      <c r="Q11" s="41">
        <v>-0.625</v>
      </c>
      <c r="R11" s="41">
        <v>-0.69</v>
      </c>
      <c r="S11" s="41">
        <v>-0.54999999999999993</v>
      </c>
      <c r="T11" s="41">
        <v>-0.60799999999999998</v>
      </c>
      <c r="U11" s="41">
        <v>-0.60199999999999998</v>
      </c>
      <c r="V11" s="41">
        <v>-0.58799999999999997</v>
      </c>
      <c r="W11" s="41">
        <v>-0.51200000000000001</v>
      </c>
      <c r="X11" s="41">
        <v>-0.58299999999999996</v>
      </c>
      <c r="Y11" s="41">
        <v>-0.58099999999999996</v>
      </c>
      <c r="Z11" s="41">
        <v>-0.63100000000000001</v>
      </c>
      <c r="AA11" s="41">
        <v>-0.19999999999999998</v>
      </c>
      <c r="AB11" s="41">
        <v>-0.192</v>
      </c>
      <c r="AC11" s="41">
        <v>-0.39499999999999996</v>
      </c>
      <c r="AD11" s="41">
        <v>-0.51800000000000002</v>
      </c>
      <c r="AE11" s="41">
        <v>-0.50800000000000001</v>
      </c>
      <c r="AF11" s="41">
        <v>-0.59899999999999998</v>
      </c>
      <c r="AG11" s="13"/>
      <c r="AH11" s="17">
        <v>0</v>
      </c>
    </row>
    <row r="12" spans="1:34" ht="20.25" customHeight="1" x14ac:dyDescent="0.45">
      <c r="A12" s="7" t="s">
        <v>5</v>
      </c>
      <c r="B12" s="41">
        <v>0.53155999999999992</v>
      </c>
      <c r="C12" s="41">
        <v>0.55192999999999992</v>
      </c>
      <c r="D12" s="41">
        <v>0.50619000000000003</v>
      </c>
      <c r="E12" s="41">
        <v>0.51322999999999996</v>
      </c>
      <c r="F12" s="41">
        <v>0.54959999999999998</v>
      </c>
      <c r="G12" s="41">
        <v>0.66569999999999996</v>
      </c>
      <c r="H12" s="41">
        <v>0.86968000000000001</v>
      </c>
      <c r="I12" s="41">
        <v>0.87178</v>
      </c>
      <c r="J12" s="41">
        <v>0.89688000000000001</v>
      </c>
      <c r="K12" s="41">
        <v>0.79288999999999998</v>
      </c>
      <c r="L12" s="41">
        <v>0.84576999999999991</v>
      </c>
      <c r="M12" s="41">
        <v>0.66376999999999997</v>
      </c>
      <c r="N12" s="41">
        <v>0.44483999999999996</v>
      </c>
      <c r="O12" s="41">
        <v>0.44063999999999998</v>
      </c>
      <c r="P12" s="41">
        <v>0.44185999999999998</v>
      </c>
      <c r="Q12" s="41">
        <v>0.46271999999999996</v>
      </c>
      <c r="R12" s="41">
        <v>0.33632999999999996</v>
      </c>
      <c r="S12" s="41">
        <v>0.27707999999999999</v>
      </c>
      <c r="T12" s="41">
        <v>0.27799999999999997</v>
      </c>
      <c r="U12" s="41">
        <v>0.26577000000000001</v>
      </c>
      <c r="V12" s="41">
        <v>0.34143000000000001</v>
      </c>
      <c r="W12" s="41">
        <v>0.46610999999999997</v>
      </c>
      <c r="X12" s="41">
        <v>0.48110999999999998</v>
      </c>
      <c r="Y12" s="41">
        <v>0.45590999999999998</v>
      </c>
      <c r="Z12" s="41">
        <v>0.41032999999999997</v>
      </c>
      <c r="AA12" s="41">
        <v>0.34598999999999996</v>
      </c>
      <c r="AB12" s="41">
        <v>0.36568000000000001</v>
      </c>
      <c r="AC12" s="41">
        <v>0.34693999999999997</v>
      </c>
      <c r="AD12" s="41">
        <v>0.36723</v>
      </c>
      <c r="AE12" s="41">
        <v>0.39213999999999999</v>
      </c>
      <c r="AF12" s="41">
        <v>0.47647</v>
      </c>
      <c r="AG12" s="13"/>
      <c r="AH12" s="7"/>
    </row>
    <row r="13" spans="1:34" ht="20.25" customHeight="1" x14ac:dyDescent="0.45">
      <c r="A13" s="7" t="s">
        <v>6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13"/>
      <c r="AH13" s="7"/>
    </row>
    <row r="14" spans="1:34" ht="20.25" customHeight="1" x14ac:dyDescent="0.45">
      <c r="A14" s="7" t="s">
        <v>7</v>
      </c>
      <c r="B14" s="41">
        <v>0</v>
      </c>
      <c r="C14" s="41">
        <v>0</v>
      </c>
      <c r="D14" s="41">
        <v>1.284316</v>
      </c>
      <c r="E14" s="41">
        <v>1.31829</v>
      </c>
      <c r="F14" s="41">
        <v>0.43196999999999997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0.85047600000000001</v>
      </c>
      <c r="S14" s="41">
        <v>6.7319999999999991E-2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0.43234400000000001</v>
      </c>
      <c r="AA14" s="41">
        <v>0.36833199999999999</v>
      </c>
      <c r="AB14" s="41">
        <v>0.267017</v>
      </c>
      <c r="AC14" s="41">
        <v>0</v>
      </c>
      <c r="AD14" s="41">
        <v>0</v>
      </c>
      <c r="AE14" s="41">
        <v>0</v>
      </c>
      <c r="AF14" s="41">
        <v>0.37175599999999998</v>
      </c>
      <c r="AG14" s="13"/>
      <c r="AH14" s="7"/>
    </row>
    <row r="15" spans="1:34" ht="20.25" customHeight="1" x14ac:dyDescent="0.45">
      <c r="A15" s="7"/>
      <c r="B15" s="35">
        <f t="shared" ref="B15:AF15" si="1">SUM(B10:B14)</f>
        <v>16.734359999999995</v>
      </c>
      <c r="C15" s="35">
        <f t="shared" si="1"/>
        <v>16.49483</v>
      </c>
      <c r="D15" s="35">
        <f t="shared" si="1"/>
        <v>22.027206</v>
      </c>
      <c r="E15" s="35">
        <f t="shared" si="1"/>
        <v>20.419719999999998</v>
      </c>
      <c r="F15" s="35">
        <f t="shared" si="1"/>
        <v>18.126370000000001</v>
      </c>
      <c r="G15" s="35">
        <f t="shared" si="1"/>
        <v>16.793400000000002</v>
      </c>
      <c r="H15" s="35">
        <f t="shared" si="1"/>
        <v>17.444479999999995</v>
      </c>
      <c r="I15" s="35">
        <f t="shared" si="1"/>
        <v>14.613313333333332</v>
      </c>
      <c r="J15" s="35">
        <f t="shared" si="1"/>
        <v>16.000213333333335</v>
      </c>
      <c r="K15" s="35">
        <f t="shared" si="1"/>
        <v>20.548423333333336</v>
      </c>
      <c r="L15" s="35">
        <f t="shared" si="1"/>
        <v>17.105869999999996</v>
      </c>
      <c r="M15" s="35">
        <f t="shared" si="1"/>
        <v>17.748169999999998</v>
      </c>
      <c r="N15" s="35">
        <f t="shared" si="1"/>
        <v>17.402939999999997</v>
      </c>
      <c r="O15" s="35">
        <f t="shared" si="1"/>
        <v>18.470339999999997</v>
      </c>
      <c r="P15" s="35">
        <f t="shared" si="1"/>
        <v>15.789393333333333</v>
      </c>
      <c r="Q15" s="35">
        <f t="shared" si="1"/>
        <v>17.179853333333334</v>
      </c>
      <c r="R15" s="35">
        <f t="shared" si="1"/>
        <v>20.861039333333331</v>
      </c>
      <c r="S15" s="35">
        <f t="shared" si="1"/>
        <v>19.1066</v>
      </c>
      <c r="T15" s="35">
        <f t="shared" si="1"/>
        <v>17.318399999999997</v>
      </c>
      <c r="U15" s="35">
        <f t="shared" si="1"/>
        <v>16.656569999999999</v>
      </c>
      <c r="V15" s="35">
        <f t="shared" si="1"/>
        <v>16.902129999999996</v>
      </c>
      <c r="W15" s="35">
        <f t="shared" si="1"/>
        <v>15.56171</v>
      </c>
      <c r="X15" s="35">
        <f t="shared" si="1"/>
        <v>18.10331</v>
      </c>
      <c r="Y15" s="35">
        <f t="shared" si="1"/>
        <v>20.535209999999999</v>
      </c>
      <c r="Z15" s="35">
        <f t="shared" si="1"/>
        <v>17.979173999999997</v>
      </c>
      <c r="AA15" s="35">
        <f t="shared" si="1"/>
        <v>17.447222</v>
      </c>
      <c r="AB15" s="35">
        <f t="shared" si="1"/>
        <v>17.889400999999999</v>
      </c>
      <c r="AC15" s="35">
        <f t="shared" si="1"/>
        <v>16.55424</v>
      </c>
      <c r="AD15" s="35">
        <f t="shared" si="1"/>
        <v>15.686996666666666</v>
      </c>
      <c r="AE15" s="35">
        <f t="shared" si="1"/>
        <v>16.821806666666671</v>
      </c>
      <c r="AF15" s="35">
        <f t="shared" si="1"/>
        <v>19.536392666666668</v>
      </c>
      <c r="AG15" s="13">
        <f>AVERAGE(B15:AF15)</f>
        <v>17.737389838709678</v>
      </c>
      <c r="AH15" s="7"/>
    </row>
    <row r="16" spans="1:34" ht="20.25" customHeight="1" x14ac:dyDescent="0.45">
      <c r="A16" s="8" t="s">
        <v>29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3"/>
      <c r="AH16" s="7"/>
    </row>
    <row r="17" spans="1:34" ht="20.25" customHeight="1" x14ac:dyDescent="0.45">
      <c r="A17" s="7" t="s">
        <v>8</v>
      </c>
      <c r="B17" s="32">
        <v>13.05</v>
      </c>
      <c r="C17" s="32">
        <v>12.95</v>
      </c>
      <c r="D17" s="32">
        <v>14.78</v>
      </c>
      <c r="E17" s="32">
        <v>13.88</v>
      </c>
      <c r="F17" s="32">
        <v>12.08</v>
      </c>
      <c r="G17" s="32">
        <v>14.05</v>
      </c>
      <c r="H17" s="32">
        <v>13.23</v>
      </c>
      <c r="I17" s="32">
        <v>11.93</v>
      </c>
      <c r="J17" s="32">
        <v>13.41</v>
      </c>
      <c r="K17" s="32">
        <v>13.2</v>
      </c>
      <c r="L17" s="32">
        <v>12.51</v>
      </c>
      <c r="M17" s="32">
        <v>11.05</v>
      </c>
      <c r="N17" s="32">
        <v>11.66</v>
      </c>
      <c r="O17" s="32">
        <v>12.12</v>
      </c>
      <c r="P17" s="32">
        <v>11.14</v>
      </c>
      <c r="Q17" s="32">
        <v>11.39</v>
      </c>
      <c r="R17" s="32">
        <v>12.86</v>
      </c>
      <c r="S17" s="32">
        <v>11.44</v>
      </c>
      <c r="T17" s="32">
        <v>12.03</v>
      </c>
      <c r="U17" s="32">
        <v>12.19</v>
      </c>
      <c r="V17" s="32">
        <v>12.64</v>
      </c>
      <c r="W17" s="32">
        <v>11.66</v>
      </c>
      <c r="X17" s="32">
        <v>11.32</v>
      </c>
      <c r="Y17" s="32">
        <v>12.45</v>
      </c>
      <c r="Z17" s="32">
        <v>12.51</v>
      </c>
      <c r="AA17" s="32">
        <v>12.89</v>
      </c>
      <c r="AB17" s="32">
        <v>12.93</v>
      </c>
      <c r="AC17" s="32">
        <v>12.2</v>
      </c>
      <c r="AD17" s="32">
        <v>12.2</v>
      </c>
      <c r="AE17" s="32">
        <v>12.73</v>
      </c>
      <c r="AF17" s="32">
        <v>12.73</v>
      </c>
      <c r="AG17" s="13"/>
      <c r="AH17" s="6" t="s">
        <v>36</v>
      </c>
    </row>
    <row r="18" spans="1:34" ht="20.25" customHeight="1" x14ac:dyDescent="0.45">
      <c r="A18" s="6" t="s">
        <v>26</v>
      </c>
      <c r="B18" s="32">
        <v>0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2">
        <v>0</v>
      </c>
      <c r="L18" s="32">
        <v>0</v>
      </c>
      <c r="M18" s="32">
        <v>0</v>
      </c>
      <c r="N18" s="32">
        <v>0</v>
      </c>
      <c r="O18" s="32">
        <v>0</v>
      </c>
      <c r="P18" s="32">
        <v>0</v>
      </c>
      <c r="Q18" s="32">
        <v>0</v>
      </c>
      <c r="R18" s="32">
        <v>0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v>0</v>
      </c>
      <c r="Z18" s="32">
        <v>0</v>
      </c>
      <c r="AA18" s="32">
        <v>0</v>
      </c>
      <c r="AB18" s="32">
        <v>0</v>
      </c>
      <c r="AC18" s="32">
        <v>0</v>
      </c>
      <c r="AD18" s="32">
        <v>0</v>
      </c>
      <c r="AE18" s="32">
        <v>0</v>
      </c>
      <c r="AF18" s="32">
        <v>0</v>
      </c>
      <c r="AG18" s="13"/>
      <c r="AH18" s="17">
        <v>0</v>
      </c>
    </row>
    <row r="19" spans="1:34" ht="20.25" customHeight="1" x14ac:dyDescent="0.45">
      <c r="A19" s="7" t="s">
        <v>23</v>
      </c>
      <c r="B19" s="32">
        <v>90</v>
      </c>
      <c r="C19" s="32">
        <v>72</v>
      </c>
      <c r="D19" s="32">
        <v>84</v>
      </c>
      <c r="E19" s="32">
        <v>76</v>
      </c>
      <c r="F19" s="32">
        <v>37</v>
      </c>
      <c r="G19" s="32">
        <v>95</v>
      </c>
      <c r="H19" s="32">
        <v>80</v>
      </c>
      <c r="I19" s="32">
        <v>100</v>
      </c>
      <c r="J19" s="32">
        <v>83</v>
      </c>
      <c r="K19" s="32">
        <v>65</v>
      </c>
      <c r="L19" s="32">
        <v>87</v>
      </c>
      <c r="M19" s="32">
        <v>100</v>
      </c>
      <c r="N19" s="32">
        <v>82</v>
      </c>
      <c r="O19" s="32">
        <v>73</v>
      </c>
      <c r="P19" s="32">
        <v>84</v>
      </c>
      <c r="Q19" s="32">
        <v>80</v>
      </c>
      <c r="R19" s="32">
        <v>40</v>
      </c>
      <c r="S19" s="32">
        <v>80</v>
      </c>
      <c r="T19" s="32">
        <v>91</v>
      </c>
      <c r="U19" s="32">
        <v>98</v>
      </c>
      <c r="V19" s="32">
        <v>80</v>
      </c>
      <c r="W19" s="32">
        <v>88</v>
      </c>
      <c r="X19" s="32">
        <v>72</v>
      </c>
      <c r="Y19" s="32">
        <v>70</v>
      </c>
      <c r="Z19" s="32">
        <v>81</v>
      </c>
      <c r="AA19" s="32">
        <v>77</v>
      </c>
      <c r="AB19" s="32">
        <v>150</v>
      </c>
      <c r="AC19" s="32">
        <v>79</v>
      </c>
      <c r="AD19" s="32">
        <v>80</v>
      </c>
      <c r="AE19" s="32">
        <v>88</v>
      </c>
      <c r="AF19" s="32">
        <v>86</v>
      </c>
      <c r="AG19" s="13"/>
      <c r="AH19" s="7"/>
    </row>
    <row r="20" spans="1:34" ht="20.25" customHeight="1" x14ac:dyDescent="0.45">
      <c r="A20" s="7" t="s">
        <v>22</v>
      </c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13"/>
      <c r="AH20" s="7"/>
    </row>
    <row r="21" spans="1:34" ht="20.25" customHeight="1" x14ac:dyDescent="0.45">
      <c r="A21" s="7" t="s">
        <v>24</v>
      </c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13"/>
      <c r="AH21" s="7"/>
    </row>
    <row r="22" spans="1:34" ht="20.25" customHeight="1" x14ac:dyDescent="0.45">
      <c r="A22" s="7" t="s">
        <v>25</v>
      </c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13"/>
      <c r="AH22" s="7"/>
    </row>
    <row r="23" spans="1:34" ht="20.25" customHeight="1" x14ac:dyDescent="0.45">
      <c r="A23" s="7" t="s">
        <v>17</v>
      </c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13"/>
      <c r="AH23" s="7"/>
    </row>
    <row r="24" spans="1:34" ht="20.25" customHeight="1" x14ac:dyDescent="0.45">
      <c r="A24" s="7" t="s">
        <v>5</v>
      </c>
      <c r="B24" s="32">
        <v>0.69</v>
      </c>
      <c r="C24" s="32">
        <v>0.69</v>
      </c>
      <c r="D24" s="32">
        <v>0.71</v>
      </c>
      <c r="E24" s="32">
        <v>0.71</v>
      </c>
      <c r="F24" s="32">
        <v>0.71</v>
      </c>
      <c r="G24" s="32">
        <v>0.71</v>
      </c>
      <c r="H24" s="32">
        <v>0.71</v>
      </c>
      <c r="I24" s="32">
        <v>0.71</v>
      </c>
      <c r="J24" s="32">
        <v>0.71</v>
      </c>
      <c r="K24" s="32">
        <v>0.73</v>
      </c>
      <c r="L24" s="32">
        <v>0.73</v>
      </c>
      <c r="M24" s="32">
        <v>0.73</v>
      </c>
      <c r="N24" s="32">
        <v>0.73</v>
      </c>
      <c r="O24" s="32">
        <v>0.73</v>
      </c>
      <c r="P24" s="32">
        <v>0.73</v>
      </c>
      <c r="Q24" s="32">
        <v>0.73</v>
      </c>
      <c r="R24" s="32">
        <v>0.73</v>
      </c>
      <c r="S24" s="32">
        <v>0.73</v>
      </c>
      <c r="T24" s="32">
        <v>0.73</v>
      </c>
      <c r="U24" s="32">
        <v>0.73</v>
      </c>
      <c r="V24" s="32">
        <v>0.73</v>
      </c>
      <c r="W24" s="32">
        <v>0.73</v>
      </c>
      <c r="X24" s="32">
        <v>0.73</v>
      </c>
      <c r="Y24" s="32">
        <v>0.54</v>
      </c>
      <c r="Z24" s="32">
        <v>0.54</v>
      </c>
      <c r="AA24" s="32">
        <v>0.54</v>
      </c>
      <c r="AB24" s="32">
        <v>0.54</v>
      </c>
      <c r="AC24" s="32">
        <v>0.54</v>
      </c>
      <c r="AD24" s="32">
        <v>0.54</v>
      </c>
      <c r="AE24" s="32">
        <v>0.54</v>
      </c>
      <c r="AF24" s="32">
        <v>0.54</v>
      </c>
      <c r="AG24" s="13"/>
      <c r="AH24" s="7"/>
    </row>
    <row r="25" spans="1:34" ht="20.25" customHeight="1" x14ac:dyDescent="0.45">
      <c r="A25" s="7" t="s">
        <v>10</v>
      </c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13"/>
      <c r="AH25" s="7"/>
    </row>
    <row r="26" spans="1:34" ht="20.25" customHeight="1" x14ac:dyDescent="0.45">
      <c r="A26" s="7" t="s">
        <v>7</v>
      </c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13"/>
      <c r="AH26" s="7"/>
    </row>
    <row r="27" spans="1:34" ht="20.25" customHeight="1" x14ac:dyDescent="0.45">
      <c r="A27" s="7"/>
      <c r="B27" s="17">
        <f t="shared" ref="B27:AF27" si="2">SUM(B17+B23+B24+B25+B26)</f>
        <v>13.74</v>
      </c>
      <c r="C27" s="17">
        <f t="shared" si="2"/>
        <v>13.639999999999999</v>
      </c>
      <c r="D27" s="17">
        <f t="shared" si="2"/>
        <v>15.489999999999998</v>
      </c>
      <c r="E27" s="17">
        <f t="shared" si="2"/>
        <v>14.59</v>
      </c>
      <c r="F27" s="17">
        <f t="shared" si="2"/>
        <v>12.79</v>
      </c>
      <c r="G27" s="17">
        <f t="shared" si="2"/>
        <v>14.760000000000002</v>
      </c>
      <c r="H27" s="17">
        <f t="shared" si="2"/>
        <v>13.940000000000001</v>
      </c>
      <c r="I27" s="17">
        <f t="shared" si="2"/>
        <v>12.64</v>
      </c>
      <c r="J27" s="17">
        <f t="shared" si="2"/>
        <v>14.120000000000001</v>
      </c>
      <c r="K27" s="17">
        <f t="shared" si="2"/>
        <v>13.93</v>
      </c>
      <c r="L27" s="17">
        <f t="shared" si="2"/>
        <v>13.24</v>
      </c>
      <c r="M27" s="17">
        <f t="shared" si="2"/>
        <v>11.780000000000001</v>
      </c>
      <c r="N27" s="17">
        <f t="shared" si="2"/>
        <v>12.39</v>
      </c>
      <c r="O27" s="17">
        <f t="shared" si="2"/>
        <v>12.85</v>
      </c>
      <c r="P27" s="17">
        <f t="shared" si="2"/>
        <v>11.870000000000001</v>
      </c>
      <c r="Q27" s="17">
        <f t="shared" si="2"/>
        <v>12.120000000000001</v>
      </c>
      <c r="R27" s="17">
        <f t="shared" si="2"/>
        <v>13.59</v>
      </c>
      <c r="S27" s="17">
        <f t="shared" si="2"/>
        <v>12.17</v>
      </c>
      <c r="T27" s="17">
        <f t="shared" si="2"/>
        <v>12.76</v>
      </c>
      <c r="U27" s="17">
        <f t="shared" si="2"/>
        <v>12.92</v>
      </c>
      <c r="V27" s="17">
        <f t="shared" si="2"/>
        <v>13.370000000000001</v>
      </c>
      <c r="W27" s="17">
        <f t="shared" si="2"/>
        <v>12.39</v>
      </c>
      <c r="X27" s="17">
        <f t="shared" si="2"/>
        <v>12.05</v>
      </c>
      <c r="Y27" s="17">
        <f t="shared" si="2"/>
        <v>12.989999999999998</v>
      </c>
      <c r="Z27" s="17">
        <f t="shared" si="2"/>
        <v>13.05</v>
      </c>
      <c r="AA27" s="17">
        <f t="shared" si="2"/>
        <v>13.43</v>
      </c>
      <c r="AB27" s="17">
        <f t="shared" si="2"/>
        <v>13.469999999999999</v>
      </c>
      <c r="AC27" s="17">
        <f t="shared" si="2"/>
        <v>12.739999999999998</v>
      </c>
      <c r="AD27" s="17">
        <f t="shared" si="2"/>
        <v>12.739999999999998</v>
      </c>
      <c r="AE27" s="17">
        <f t="shared" si="2"/>
        <v>13.27</v>
      </c>
      <c r="AF27" s="17">
        <f t="shared" si="2"/>
        <v>13.27</v>
      </c>
      <c r="AG27" s="13">
        <f>AVERAGE(B27:AF27)</f>
        <v>13.164516129032259</v>
      </c>
      <c r="AH27" s="7"/>
    </row>
    <row r="28" spans="1:34" ht="20.25" customHeight="1" x14ac:dyDescent="0.45">
      <c r="A28" s="8" t="s">
        <v>11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3"/>
      <c r="AH28" s="6" t="s">
        <v>37</v>
      </c>
    </row>
    <row r="29" spans="1:34" ht="20.25" customHeight="1" x14ac:dyDescent="0.45">
      <c r="A29" s="7" t="s">
        <v>12</v>
      </c>
      <c r="B29" s="19">
        <v>1.9559999999999997</v>
      </c>
      <c r="C29" s="31">
        <v>1.4280000000000002</v>
      </c>
      <c r="D29" s="31">
        <v>1.5609999999999999</v>
      </c>
      <c r="E29" s="31">
        <v>1.8789999999999998</v>
      </c>
      <c r="F29" s="31"/>
      <c r="G29" s="31"/>
      <c r="H29" s="31"/>
      <c r="I29" s="31"/>
      <c r="J29" s="31">
        <v>1.407</v>
      </c>
      <c r="K29" s="31">
        <v>2.0978333333333334</v>
      </c>
      <c r="L29" s="31">
        <v>2.2126666666666668</v>
      </c>
      <c r="M29" s="31">
        <v>1.9496666666666664</v>
      </c>
      <c r="N29" s="31">
        <v>1.8421666666666665</v>
      </c>
      <c r="O29" s="31">
        <v>1.7026666666666666</v>
      </c>
      <c r="P29" s="31">
        <v>2.1778333333333335</v>
      </c>
      <c r="Q29" s="31">
        <v>1.2738333333333334</v>
      </c>
      <c r="R29" s="31"/>
      <c r="S29" s="31"/>
      <c r="T29" s="31"/>
      <c r="U29" s="31">
        <v>1.7040999999999997</v>
      </c>
      <c r="V29" s="31"/>
      <c r="W29" s="31">
        <v>1.875</v>
      </c>
      <c r="X29" s="31">
        <v>1.401</v>
      </c>
      <c r="Y29" s="31">
        <v>1.4297692307692311</v>
      </c>
      <c r="Z29" s="31">
        <v>1.9130769230769231</v>
      </c>
      <c r="AA29" s="31">
        <v>1.3409999999999997</v>
      </c>
      <c r="AB29" s="31">
        <v>0.39</v>
      </c>
      <c r="AC29" s="31">
        <v>1.0210000000000004</v>
      </c>
      <c r="AD29" s="31">
        <v>1.3969999999999998</v>
      </c>
      <c r="AE29" s="31">
        <v>1.8599999999999997</v>
      </c>
      <c r="AF29" s="31">
        <v>1.3979999999999999</v>
      </c>
      <c r="AG29" s="13"/>
      <c r="AH29" s="6" t="s">
        <v>34</v>
      </c>
    </row>
    <row r="30" spans="1:34" ht="20.25" customHeight="1" x14ac:dyDescent="0.45">
      <c r="A30" s="7" t="s">
        <v>27</v>
      </c>
      <c r="B30" s="31"/>
      <c r="C30" s="31"/>
      <c r="D30" s="31"/>
      <c r="E30" s="31"/>
      <c r="F30" s="31">
        <v>2.0210000000000004</v>
      </c>
      <c r="G30" s="31">
        <v>1.9990000000000003</v>
      </c>
      <c r="H30" s="31">
        <v>1.8629999999999998</v>
      </c>
      <c r="I30" s="31">
        <v>1.6370000000000002</v>
      </c>
      <c r="J30" s="31"/>
      <c r="K30" s="31"/>
      <c r="L30" s="31"/>
      <c r="M30" s="31"/>
      <c r="N30" s="31"/>
      <c r="O30" s="31"/>
      <c r="P30" s="31"/>
      <c r="Q30" s="31"/>
      <c r="R30" s="31">
        <v>2.2921666666666662</v>
      </c>
      <c r="S30" s="31">
        <v>1.996833333333333</v>
      </c>
      <c r="T30" s="31">
        <v>1.9381666666666668</v>
      </c>
      <c r="U30" s="31"/>
      <c r="V30" s="31">
        <v>1.5089999999999997</v>
      </c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13">
        <f>SUM(B30:AF30)</f>
        <v>15.256166666666667</v>
      </c>
      <c r="AH30" s="17">
        <v>-3.51</v>
      </c>
    </row>
    <row r="31" spans="1:34" ht="20.25" customHeight="1" x14ac:dyDescent="0.45">
      <c r="A31" s="7" t="s">
        <v>4</v>
      </c>
      <c r="B31" s="19">
        <v>1.2887999999999999</v>
      </c>
      <c r="C31" s="19">
        <v>1.2847</v>
      </c>
      <c r="D31" s="19">
        <v>1.2503</v>
      </c>
      <c r="E31" s="19">
        <v>1.2578</v>
      </c>
      <c r="F31" s="19">
        <v>1.2701</v>
      </c>
      <c r="G31" s="19">
        <v>1.2021999999999999</v>
      </c>
      <c r="H31" s="19">
        <v>1.2759</v>
      </c>
      <c r="I31" s="19">
        <v>1.3132999999999999</v>
      </c>
      <c r="J31" s="19">
        <v>1.2986</v>
      </c>
      <c r="K31" s="19">
        <v>1.2989999999999999</v>
      </c>
      <c r="L31" s="19">
        <v>1.2424000000000002</v>
      </c>
      <c r="M31" s="19">
        <v>1.2077</v>
      </c>
      <c r="N31" s="19">
        <v>1.2874000000000001</v>
      </c>
      <c r="O31" s="19">
        <v>1.1970000000000001</v>
      </c>
      <c r="P31" s="19">
        <v>1.3505999999999998</v>
      </c>
      <c r="Q31" s="19">
        <v>1.2826</v>
      </c>
      <c r="R31" s="19">
        <v>1.2452000000000001</v>
      </c>
      <c r="S31" s="30">
        <v>1.3172000000000001</v>
      </c>
      <c r="T31" s="19">
        <v>1.2972999999999999</v>
      </c>
      <c r="U31" s="19">
        <v>1.3257999999999999</v>
      </c>
      <c r="V31" s="19">
        <v>1.2682</v>
      </c>
      <c r="W31" s="19">
        <v>1.2682</v>
      </c>
      <c r="X31" s="19">
        <v>1.3689</v>
      </c>
      <c r="Y31" s="30">
        <v>1.2958000000000001</v>
      </c>
      <c r="Z31" s="19">
        <v>1.2883</v>
      </c>
      <c r="AA31" s="19">
        <v>1.3487</v>
      </c>
      <c r="AB31" s="19">
        <v>1.2275999999999998</v>
      </c>
      <c r="AC31" s="19">
        <v>1.2975000000000001</v>
      </c>
      <c r="AD31" s="19">
        <v>1.3483000000000001</v>
      </c>
      <c r="AE31" s="19">
        <v>1.3057999999999998</v>
      </c>
      <c r="AF31" s="19">
        <v>1.3057999999999998</v>
      </c>
      <c r="AG31" s="13"/>
      <c r="AH31" s="7"/>
    </row>
    <row r="32" spans="1:34" ht="20.25" customHeight="1" x14ac:dyDescent="0.45">
      <c r="A32" s="7" t="s">
        <v>13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3"/>
      <c r="AH32" s="7"/>
    </row>
    <row r="33" spans="1:34" ht="20.25" customHeight="1" x14ac:dyDescent="0.45">
      <c r="A33" s="7" t="s">
        <v>10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3"/>
      <c r="AH33" s="7"/>
    </row>
    <row r="34" spans="1:34" ht="20.25" customHeight="1" x14ac:dyDescent="0.45">
      <c r="A34" s="7"/>
      <c r="B34" s="17">
        <f t="shared" ref="B34:H34" si="3">SUM(B29:B33)</f>
        <v>3.2447999999999997</v>
      </c>
      <c r="C34" s="17">
        <f t="shared" si="3"/>
        <v>2.7126999999999999</v>
      </c>
      <c r="D34" s="17">
        <f t="shared" si="3"/>
        <v>2.8113000000000001</v>
      </c>
      <c r="E34" s="17">
        <f t="shared" si="3"/>
        <v>3.1368</v>
      </c>
      <c r="F34" s="17">
        <f t="shared" si="3"/>
        <v>3.2911000000000001</v>
      </c>
      <c r="G34" s="17">
        <f t="shared" si="3"/>
        <v>3.2012</v>
      </c>
      <c r="H34" s="17">
        <f t="shared" si="3"/>
        <v>3.1388999999999996</v>
      </c>
      <c r="I34" s="17">
        <v>0</v>
      </c>
      <c r="J34" s="17">
        <f t="shared" ref="J34:AF34" si="4">SUM(J29:J33)</f>
        <v>2.7056</v>
      </c>
      <c r="K34" s="17">
        <f t="shared" si="4"/>
        <v>3.3968333333333334</v>
      </c>
      <c r="L34" s="17">
        <f t="shared" si="4"/>
        <v>3.4550666666666672</v>
      </c>
      <c r="M34" s="17">
        <f t="shared" si="4"/>
        <v>3.1573666666666664</v>
      </c>
      <c r="N34" s="17">
        <f t="shared" si="4"/>
        <v>3.1295666666666664</v>
      </c>
      <c r="O34" s="17">
        <f t="shared" si="4"/>
        <v>2.8996666666666666</v>
      </c>
      <c r="P34" s="17">
        <f t="shared" si="4"/>
        <v>3.5284333333333331</v>
      </c>
      <c r="Q34" s="17">
        <f t="shared" si="4"/>
        <v>2.5564333333333336</v>
      </c>
      <c r="R34" s="17">
        <f t="shared" si="4"/>
        <v>3.5373666666666663</v>
      </c>
      <c r="S34" s="17">
        <f t="shared" si="4"/>
        <v>3.3140333333333332</v>
      </c>
      <c r="T34" s="17">
        <f t="shared" si="4"/>
        <v>3.2354666666666665</v>
      </c>
      <c r="U34" s="17">
        <f t="shared" si="4"/>
        <v>3.0298999999999996</v>
      </c>
      <c r="V34" s="17">
        <f t="shared" si="4"/>
        <v>2.7771999999999997</v>
      </c>
      <c r="W34" s="17">
        <f t="shared" si="4"/>
        <v>3.1432000000000002</v>
      </c>
      <c r="X34" s="17">
        <f t="shared" si="4"/>
        <v>2.7698999999999998</v>
      </c>
      <c r="Y34" s="17">
        <f t="shared" si="4"/>
        <v>2.7255692307692314</v>
      </c>
      <c r="Z34" s="17">
        <f t="shared" si="4"/>
        <v>3.2013769230769231</v>
      </c>
      <c r="AA34" s="17">
        <f t="shared" si="4"/>
        <v>2.6896999999999998</v>
      </c>
      <c r="AB34" s="17">
        <f t="shared" si="4"/>
        <v>1.6175999999999999</v>
      </c>
      <c r="AC34" s="17">
        <f t="shared" si="4"/>
        <v>2.3185000000000002</v>
      </c>
      <c r="AD34" s="17">
        <f t="shared" si="4"/>
        <v>2.7452999999999999</v>
      </c>
      <c r="AE34" s="17">
        <f t="shared" si="4"/>
        <v>3.1657999999999995</v>
      </c>
      <c r="AF34" s="17">
        <f t="shared" si="4"/>
        <v>2.7037999999999998</v>
      </c>
      <c r="AG34" s="13">
        <f>AVERAGE(B34:AF34)</f>
        <v>2.8819509511993382</v>
      </c>
      <c r="AH34" s="8"/>
    </row>
    <row r="35" spans="1:34" ht="20.25" customHeight="1" x14ac:dyDescent="0.45">
      <c r="A35" s="8" t="s">
        <v>14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3"/>
      <c r="AH35" s="8"/>
    </row>
    <row r="36" spans="1:34" ht="20.25" customHeight="1" x14ac:dyDescent="0.45">
      <c r="A36" s="7" t="s">
        <v>4</v>
      </c>
      <c r="B36" s="16">
        <f>SUM(B34:B35)</f>
        <v>3.2447999999999997</v>
      </c>
      <c r="C36" s="16">
        <f t="shared" ref="C36:AF36" si="5">SUM(C34:C35)</f>
        <v>2.7126999999999999</v>
      </c>
      <c r="D36" s="16">
        <f t="shared" si="5"/>
        <v>2.8113000000000001</v>
      </c>
      <c r="E36" s="16">
        <f t="shared" si="5"/>
        <v>3.1368</v>
      </c>
      <c r="F36" s="16">
        <f t="shared" si="5"/>
        <v>3.2911000000000001</v>
      </c>
      <c r="G36" s="16">
        <f t="shared" si="5"/>
        <v>3.2012</v>
      </c>
      <c r="H36" s="16">
        <f t="shared" si="5"/>
        <v>3.1388999999999996</v>
      </c>
      <c r="I36" s="16">
        <f t="shared" si="5"/>
        <v>0</v>
      </c>
      <c r="J36" s="16">
        <f t="shared" si="5"/>
        <v>2.7056</v>
      </c>
      <c r="K36" s="16">
        <f t="shared" si="5"/>
        <v>3.3968333333333334</v>
      </c>
      <c r="L36" s="16">
        <f t="shared" si="5"/>
        <v>3.4550666666666672</v>
      </c>
      <c r="M36" s="16">
        <f t="shared" si="5"/>
        <v>3.1573666666666664</v>
      </c>
      <c r="N36" s="16">
        <f t="shared" si="5"/>
        <v>3.1295666666666664</v>
      </c>
      <c r="O36" s="16">
        <f t="shared" si="5"/>
        <v>2.8996666666666666</v>
      </c>
      <c r="P36" s="16">
        <f t="shared" si="5"/>
        <v>3.5284333333333331</v>
      </c>
      <c r="Q36" s="16">
        <f t="shared" si="5"/>
        <v>2.5564333333333336</v>
      </c>
      <c r="R36" s="16">
        <f t="shared" si="5"/>
        <v>3.5373666666666663</v>
      </c>
      <c r="S36" s="16">
        <f t="shared" si="5"/>
        <v>3.3140333333333332</v>
      </c>
      <c r="T36" s="16">
        <f t="shared" si="5"/>
        <v>3.2354666666666665</v>
      </c>
      <c r="U36" s="16">
        <f t="shared" si="5"/>
        <v>3.0298999999999996</v>
      </c>
      <c r="V36" s="16">
        <f t="shared" si="5"/>
        <v>2.7771999999999997</v>
      </c>
      <c r="W36" s="16">
        <f t="shared" si="5"/>
        <v>3.1432000000000002</v>
      </c>
      <c r="X36" s="16">
        <f t="shared" si="5"/>
        <v>2.7698999999999998</v>
      </c>
      <c r="Y36" s="16">
        <f t="shared" si="5"/>
        <v>2.7255692307692314</v>
      </c>
      <c r="Z36" s="16">
        <f t="shared" si="5"/>
        <v>3.2013769230769231</v>
      </c>
      <c r="AA36" s="16">
        <f t="shared" si="5"/>
        <v>2.6896999999999998</v>
      </c>
      <c r="AB36" s="16">
        <f t="shared" si="5"/>
        <v>1.6175999999999999</v>
      </c>
      <c r="AC36" s="16">
        <f t="shared" si="5"/>
        <v>2.3185000000000002</v>
      </c>
      <c r="AD36" s="16">
        <f t="shared" si="5"/>
        <v>2.7452999999999999</v>
      </c>
      <c r="AE36" s="16">
        <f t="shared" si="5"/>
        <v>3.1657999999999995</v>
      </c>
      <c r="AF36" s="16">
        <f t="shared" si="5"/>
        <v>2.7037999999999998</v>
      </c>
      <c r="AG36" s="13">
        <f>AVERAGE(B36:AF36)</f>
        <v>2.8819509511993382</v>
      </c>
      <c r="AH36" s="7"/>
    </row>
    <row r="37" spans="1:34" ht="20.25" customHeight="1" x14ac:dyDescent="0.45">
      <c r="A37" s="7" t="s">
        <v>15</v>
      </c>
      <c r="B37" s="17">
        <f t="shared" ref="B37:AF37" si="6">SUM(B8+B15+B27+B34+B36)</f>
        <v>52.255099499999993</v>
      </c>
      <c r="C37" s="17">
        <f t="shared" si="6"/>
        <v>51.003671999999995</v>
      </c>
      <c r="D37" s="17">
        <f t="shared" si="6"/>
        <v>58.606167999999997</v>
      </c>
      <c r="E37" s="17">
        <f t="shared" si="6"/>
        <v>56.513008499999998</v>
      </c>
      <c r="F37" s="17">
        <f t="shared" si="6"/>
        <v>52.51708825</v>
      </c>
      <c r="G37" s="17">
        <f t="shared" si="6"/>
        <v>54.488492500000007</v>
      </c>
      <c r="H37" s="17">
        <f t="shared" si="6"/>
        <v>52.865398499999998</v>
      </c>
      <c r="I37" s="17">
        <f t="shared" si="6"/>
        <v>42.209526833333335</v>
      </c>
      <c r="J37" s="17">
        <f t="shared" si="6"/>
        <v>50.311391083333334</v>
      </c>
      <c r="K37" s="17">
        <f t="shared" si="6"/>
        <v>56.487679249999999</v>
      </c>
      <c r="L37" s="17">
        <f t="shared" si="6"/>
        <v>51.668187083333329</v>
      </c>
      <c r="M37" s="17">
        <f t="shared" si="6"/>
        <v>52.506619083333334</v>
      </c>
      <c r="N37" s="17">
        <f t="shared" si="6"/>
        <v>51.275226083333337</v>
      </c>
      <c r="O37" s="17">
        <f t="shared" si="6"/>
        <v>51.830600583333336</v>
      </c>
      <c r="P37" s="17">
        <f t="shared" si="6"/>
        <v>49.909665500000003</v>
      </c>
      <c r="Q37" s="17">
        <f t="shared" si="6"/>
        <v>49.392348749999996</v>
      </c>
      <c r="R37" s="17">
        <f t="shared" si="6"/>
        <v>55.229888916666667</v>
      </c>
      <c r="S37" s="17">
        <f t="shared" si="6"/>
        <v>53.429475416666669</v>
      </c>
      <c r="T37" s="17">
        <f t="shared" si="6"/>
        <v>52.296669083333327</v>
      </c>
      <c r="U37" s="17">
        <f t="shared" si="6"/>
        <v>49.609737749999994</v>
      </c>
      <c r="V37" s="17">
        <f t="shared" si="6"/>
        <v>51.523157999999995</v>
      </c>
      <c r="W37" s="17">
        <f t="shared" si="6"/>
        <v>48.554886750000001</v>
      </c>
      <c r="X37" s="17">
        <f t="shared" si="6"/>
        <v>50.663211000000004</v>
      </c>
      <c r="Y37" s="17">
        <f t="shared" si="6"/>
        <v>52.117234461538459</v>
      </c>
      <c r="Z37" s="17">
        <f t="shared" si="6"/>
        <v>50.704971846153839</v>
      </c>
      <c r="AA37" s="17">
        <f t="shared" si="6"/>
        <v>53.153498250000005</v>
      </c>
      <c r="AB37" s="17">
        <f t="shared" si="6"/>
        <v>51.522704500000003</v>
      </c>
      <c r="AC37" s="17">
        <f t="shared" si="6"/>
        <v>48.190172000000004</v>
      </c>
      <c r="AD37" s="17">
        <f t="shared" si="6"/>
        <v>48.438023416666667</v>
      </c>
      <c r="AE37" s="17">
        <f t="shared" si="6"/>
        <v>50.902513416666665</v>
      </c>
      <c r="AF37" s="17">
        <f t="shared" si="6"/>
        <v>53.53717016666667</v>
      </c>
      <c r="AG37" s="13"/>
      <c r="AH37" s="7"/>
    </row>
    <row r="38" spans="1:34" ht="20.25" customHeight="1" x14ac:dyDescent="0.45">
      <c r="A38" s="7" t="s">
        <v>16</v>
      </c>
      <c r="B38" s="17">
        <f t="shared" ref="B38:AF38" si="7">-SUM(B13+B14+B25+B26+B32+B33)</f>
        <v>0</v>
      </c>
      <c r="C38" s="17">
        <f t="shared" si="7"/>
        <v>0</v>
      </c>
      <c r="D38" s="17">
        <f t="shared" si="7"/>
        <v>-1.284316</v>
      </c>
      <c r="E38" s="17">
        <f t="shared" si="7"/>
        <v>-1.31829</v>
      </c>
      <c r="F38" s="17">
        <f t="shared" si="7"/>
        <v>-0.43196999999999997</v>
      </c>
      <c r="G38" s="17">
        <f t="shared" si="7"/>
        <v>0</v>
      </c>
      <c r="H38" s="17">
        <f t="shared" si="7"/>
        <v>0</v>
      </c>
      <c r="I38" s="17">
        <f t="shared" si="7"/>
        <v>0</v>
      </c>
      <c r="J38" s="17">
        <f t="shared" si="7"/>
        <v>0</v>
      </c>
      <c r="K38" s="17">
        <f t="shared" si="7"/>
        <v>0</v>
      </c>
      <c r="L38" s="17">
        <f t="shared" si="7"/>
        <v>0</v>
      </c>
      <c r="M38" s="17">
        <f t="shared" si="7"/>
        <v>0</v>
      </c>
      <c r="N38" s="17">
        <f t="shared" si="7"/>
        <v>0</v>
      </c>
      <c r="O38" s="17">
        <f t="shared" si="7"/>
        <v>0</v>
      </c>
      <c r="P38" s="17">
        <f t="shared" si="7"/>
        <v>0</v>
      </c>
      <c r="Q38" s="17">
        <f t="shared" si="7"/>
        <v>0</v>
      </c>
      <c r="R38" s="17">
        <f t="shared" si="7"/>
        <v>-0.85047600000000001</v>
      </c>
      <c r="S38" s="17">
        <f t="shared" si="7"/>
        <v>-6.7319999999999991E-2</v>
      </c>
      <c r="T38" s="17">
        <f t="shared" si="7"/>
        <v>0</v>
      </c>
      <c r="U38" s="17">
        <f t="shared" si="7"/>
        <v>0</v>
      </c>
      <c r="V38" s="17">
        <f t="shared" si="7"/>
        <v>0</v>
      </c>
      <c r="W38" s="17">
        <f t="shared" si="7"/>
        <v>0</v>
      </c>
      <c r="X38" s="17">
        <f t="shared" si="7"/>
        <v>0</v>
      </c>
      <c r="Y38" s="17">
        <f t="shared" si="7"/>
        <v>0</v>
      </c>
      <c r="Z38" s="17">
        <f t="shared" si="7"/>
        <v>-0.43234400000000001</v>
      </c>
      <c r="AA38" s="17">
        <f t="shared" si="7"/>
        <v>-0.36833199999999999</v>
      </c>
      <c r="AB38" s="17">
        <f t="shared" si="7"/>
        <v>-0.267017</v>
      </c>
      <c r="AC38" s="17">
        <f t="shared" si="7"/>
        <v>0</v>
      </c>
      <c r="AD38" s="17">
        <f t="shared" si="7"/>
        <v>0</v>
      </c>
      <c r="AE38" s="17">
        <f t="shared" si="7"/>
        <v>0</v>
      </c>
      <c r="AF38" s="17">
        <f t="shared" si="7"/>
        <v>-0.37175599999999998</v>
      </c>
      <c r="AG38" s="13"/>
      <c r="AH38" s="7"/>
    </row>
    <row r="39" spans="1:34" ht="20.25" customHeight="1" x14ac:dyDescent="0.45">
      <c r="A39" s="8" t="s">
        <v>20</v>
      </c>
      <c r="B39" s="16">
        <f t="shared" ref="B39:AF39" si="8">SUM(B37:B38)</f>
        <v>52.255099499999993</v>
      </c>
      <c r="C39" s="16">
        <f t="shared" si="8"/>
        <v>51.003671999999995</v>
      </c>
      <c r="D39" s="16">
        <f t="shared" si="8"/>
        <v>57.321852</v>
      </c>
      <c r="E39" s="16">
        <f t="shared" si="8"/>
        <v>55.1947185</v>
      </c>
      <c r="F39" s="16">
        <f t="shared" si="8"/>
        <v>52.085118250000001</v>
      </c>
      <c r="G39" s="16">
        <f t="shared" si="8"/>
        <v>54.488492500000007</v>
      </c>
      <c r="H39" s="16">
        <f t="shared" si="8"/>
        <v>52.865398499999998</v>
      </c>
      <c r="I39" s="16">
        <f t="shared" si="8"/>
        <v>42.209526833333335</v>
      </c>
      <c r="J39" s="16">
        <f t="shared" si="8"/>
        <v>50.311391083333334</v>
      </c>
      <c r="K39" s="16">
        <f t="shared" si="8"/>
        <v>56.487679249999999</v>
      </c>
      <c r="L39" s="16">
        <f t="shared" si="8"/>
        <v>51.668187083333329</v>
      </c>
      <c r="M39" s="16">
        <f t="shared" si="8"/>
        <v>52.506619083333334</v>
      </c>
      <c r="N39" s="16">
        <f t="shared" si="8"/>
        <v>51.275226083333337</v>
      </c>
      <c r="O39" s="16">
        <f t="shared" si="8"/>
        <v>51.830600583333336</v>
      </c>
      <c r="P39" s="16">
        <f t="shared" si="8"/>
        <v>49.909665500000003</v>
      </c>
      <c r="Q39" s="16">
        <f t="shared" si="8"/>
        <v>49.392348749999996</v>
      </c>
      <c r="R39" s="16">
        <f t="shared" si="8"/>
        <v>54.379412916666666</v>
      </c>
      <c r="S39" s="16">
        <f t="shared" si="8"/>
        <v>53.362155416666667</v>
      </c>
      <c r="T39" s="16">
        <f t="shared" si="8"/>
        <v>52.296669083333327</v>
      </c>
      <c r="U39" s="16">
        <f t="shared" si="8"/>
        <v>49.609737749999994</v>
      </c>
      <c r="V39" s="16">
        <f t="shared" si="8"/>
        <v>51.523157999999995</v>
      </c>
      <c r="W39" s="16">
        <f t="shared" si="8"/>
        <v>48.554886750000001</v>
      </c>
      <c r="X39" s="16">
        <f t="shared" si="8"/>
        <v>50.663211000000004</v>
      </c>
      <c r="Y39" s="16">
        <f t="shared" si="8"/>
        <v>52.117234461538459</v>
      </c>
      <c r="Z39" s="16">
        <f t="shared" si="8"/>
        <v>50.272627846153839</v>
      </c>
      <c r="AA39" s="16">
        <f t="shared" si="8"/>
        <v>52.785166250000003</v>
      </c>
      <c r="AB39" s="16">
        <f t="shared" si="8"/>
        <v>51.255687500000001</v>
      </c>
      <c r="AC39" s="16">
        <f t="shared" si="8"/>
        <v>48.190172000000004</v>
      </c>
      <c r="AD39" s="16">
        <f t="shared" si="8"/>
        <v>48.438023416666667</v>
      </c>
      <c r="AE39" s="16">
        <f t="shared" si="8"/>
        <v>50.902513416666665</v>
      </c>
      <c r="AF39" s="16">
        <f t="shared" si="8"/>
        <v>53.165414166666672</v>
      </c>
      <c r="AG39" s="13">
        <f>AVERAGE(B39:AF39)</f>
        <v>51.558763402398675</v>
      </c>
      <c r="AH39" s="7"/>
    </row>
    <row r="40" spans="1:34" ht="20.25" customHeight="1" x14ac:dyDescent="0.45">
      <c r="A40" s="8"/>
      <c r="B40" s="11"/>
      <c r="C40" s="5"/>
      <c r="D40" s="5"/>
      <c r="E40" s="5"/>
      <c r="F40" s="5"/>
      <c r="G40" s="5"/>
      <c r="H40" s="6"/>
      <c r="I40" s="9"/>
      <c r="J40" s="9"/>
      <c r="K40" s="9"/>
      <c r="L40" s="9"/>
      <c r="M40" s="9"/>
      <c r="N40" s="9"/>
      <c r="O40" s="9"/>
      <c r="P40" s="9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H40" s="7"/>
    </row>
    <row r="41" spans="1:34" ht="20.25" customHeight="1" x14ac:dyDescent="0.45">
      <c r="A41" s="7" t="s">
        <v>32</v>
      </c>
      <c r="B41" s="7"/>
      <c r="C41" s="7"/>
      <c r="D41" s="7"/>
      <c r="E41" s="7"/>
      <c r="F41" s="7"/>
      <c r="G41" s="7"/>
      <c r="H41" s="7"/>
      <c r="I41" s="10"/>
      <c r="J41" s="10"/>
      <c r="K41" s="10"/>
      <c r="L41" s="10"/>
      <c r="M41" s="10"/>
      <c r="N41" s="10"/>
      <c r="O41" s="10"/>
      <c r="P41" s="10"/>
      <c r="Q41" s="6"/>
      <c r="R41" s="6"/>
      <c r="S41" s="7"/>
      <c r="T41" s="7"/>
      <c r="U41" s="7"/>
      <c r="V41" s="7"/>
      <c r="W41" s="7"/>
      <c r="X41" s="7"/>
      <c r="Y41" s="7"/>
      <c r="Z41" s="10"/>
      <c r="AA41" s="10"/>
      <c r="AB41" s="10"/>
      <c r="AC41" s="10"/>
      <c r="AD41" s="10"/>
      <c r="AE41" s="10"/>
      <c r="AF41" s="10"/>
      <c r="AG41" s="14"/>
    </row>
    <row r="42" spans="1:34" ht="20.25" customHeight="1" x14ac:dyDescent="0.45">
      <c r="A42" s="7" t="s">
        <v>33</v>
      </c>
      <c r="AH42" s="8"/>
    </row>
    <row r="43" spans="1:34" ht="20.25" customHeight="1" x14ac:dyDescent="0.45">
      <c r="A43" s="7"/>
      <c r="B43" s="7"/>
      <c r="C43" s="7"/>
      <c r="D43" s="7"/>
      <c r="E43" s="7"/>
      <c r="F43" s="7"/>
      <c r="G43" s="7"/>
      <c r="H43" s="7"/>
      <c r="I43" s="10"/>
      <c r="J43" s="10"/>
      <c r="K43" s="10"/>
      <c r="L43" s="10"/>
      <c r="M43" s="10"/>
      <c r="N43" s="10"/>
      <c r="O43" s="10"/>
      <c r="P43" s="10"/>
      <c r="Q43" s="6"/>
      <c r="R43" s="6"/>
      <c r="S43" s="7"/>
      <c r="T43" s="7"/>
      <c r="U43" s="7"/>
      <c r="V43" s="7"/>
      <c r="W43" s="7"/>
      <c r="X43" s="7"/>
      <c r="Y43" s="7"/>
      <c r="Z43" s="10"/>
      <c r="AA43" s="10"/>
      <c r="AB43" s="10"/>
      <c r="AC43" s="10"/>
      <c r="AD43" s="10"/>
      <c r="AE43" s="10"/>
      <c r="AF43" s="10"/>
      <c r="AG43" s="14"/>
      <c r="AH43" s="7"/>
    </row>
  </sheetData>
  <phoneticPr fontId="19" type="noConversion"/>
  <pageMargins left="0.5" right="0.6" top="0.49" bottom="0.5" header="0.5" footer="0.5"/>
  <pageSetup scale="30" orientation="landscape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I57"/>
  <sheetViews>
    <sheetView zoomScale="55" zoomScaleNormal="55" zoomScalePageLayoutView="55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AE41" sqref="B41:AE41"/>
    </sheetView>
  </sheetViews>
  <sheetFormatPr defaultColWidth="11.53515625" defaultRowHeight="20.25" customHeight="1" x14ac:dyDescent="0.45"/>
  <cols>
    <col min="1" max="1" width="32.765625" style="7" customWidth="1"/>
    <col min="2" max="2" width="14.765625" style="7" customWidth="1"/>
    <col min="3" max="31" width="8.23046875" style="7" customWidth="1"/>
    <col min="32" max="32" width="11.07421875" style="12" customWidth="1"/>
    <col min="33" max="33" width="16.53515625" style="7" customWidth="1"/>
    <col min="34" max="16384" width="11.53515625" style="7"/>
  </cols>
  <sheetData>
    <row r="1" spans="1:35" ht="20.25" customHeight="1" x14ac:dyDescent="0.45">
      <c r="A1" s="1" t="s">
        <v>21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23"/>
    </row>
    <row r="2" spans="1:35" ht="20.25" customHeight="1" x14ac:dyDescent="0.45">
      <c r="A2" s="36">
        <v>45748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23"/>
    </row>
    <row r="3" spans="1:35" ht="20.25" customHeight="1" x14ac:dyDescent="0.45">
      <c r="A3" s="3" t="s">
        <v>19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9"/>
      <c r="AA3" s="6"/>
      <c r="AB3" s="9"/>
      <c r="AC3" s="9"/>
      <c r="AD3" s="9"/>
      <c r="AE3" s="9"/>
      <c r="AF3" s="21"/>
    </row>
    <row r="4" spans="1:35" ht="20.25" customHeight="1" x14ac:dyDescent="0.45">
      <c r="A4" s="5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23"/>
      <c r="AG4" s="6" t="s">
        <v>39</v>
      </c>
      <c r="AH4" s="5"/>
      <c r="AI4" s="5"/>
    </row>
    <row r="5" spans="1:35" ht="20.25" customHeight="1" x14ac:dyDescent="0.45">
      <c r="B5" s="20">
        <v>1</v>
      </c>
      <c r="C5" s="20">
        <v>2</v>
      </c>
      <c r="D5" s="20">
        <v>3</v>
      </c>
      <c r="E5" s="20">
        <v>4</v>
      </c>
      <c r="F5" s="20">
        <v>5</v>
      </c>
      <c r="G5" s="20">
        <v>6</v>
      </c>
      <c r="H5" s="20">
        <v>7</v>
      </c>
      <c r="I5" s="20">
        <v>8</v>
      </c>
      <c r="J5" s="20">
        <v>9</v>
      </c>
      <c r="K5" s="20">
        <v>10</v>
      </c>
      <c r="L5" s="20">
        <v>11</v>
      </c>
      <c r="M5" s="20">
        <v>12</v>
      </c>
      <c r="N5" s="20">
        <v>13</v>
      </c>
      <c r="O5" s="20">
        <v>14</v>
      </c>
      <c r="P5" s="20">
        <v>15</v>
      </c>
      <c r="Q5" s="6">
        <v>16</v>
      </c>
      <c r="R5" s="6">
        <v>17</v>
      </c>
      <c r="S5" s="6">
        <v>18</v>
      </c>
      <c r="T5" s="6">
        <v>19</v>
      </c>
      <c r="U5" s="6">
        <v>20</v>
      </c>
      <c r="V5" s="6">
        <v>21</v>
      </c>
      <c r="W5" s="6">
        <v>22</v>
      </c>
      <c r="X5" s="6">
        <v>23</v>
      </c>
      <c r="Y5" s="6">
        <v>24</v>
      </c>
      <c r="Z5" s="6">
        <v>25</v>
      </c>
      <c r="AA5" s="6">
        <v>26</v>
      </c>
      <c r="AB5" s="6">
        <v>27</v>
      </c>
      <c r="AC5" s="6">
        <v>28</v>
      </c>
      <c r="AD5" s="6">
        <v>29</v>
      </c>
      <c r="AE5" s="6">
        <v>30</v>
      </c>
      <c r="AF5" s="23" t="s">
        <v>28</v>
      </c>
      <c r="AG5" s="6" t="s">
        <v>38</v>
      </c>
    </row>
    <row r="6" spans="1:35" ht="20.25" customHeight="1" x14ac:dyDescent="0.45">
      <c r="A6" s="8" t="s">
        <v>0</v>
      </c>
      <c r="B6" s="6"/>
      <c r="C6" s="6"/>
      <c r="D6" s="6"/>
      <c r="E6" s="6"/>
      <c r="F6" s="6"/>
      <c r="G6" s="6"/>
      <c r="H6" s="6"/>
      <c r="I6" s="9"/>
      <c r="J6" s="9"/>
      <c r="K6" s="9"/>
      <c r="L6" s="9"/>
      <c r="M6" s="9"/>
      <c r="N6" s="9"/>
      <c r="O6" s="9"/>
      <c r="P6" s="9"/>
      <c r="Q6" s="9"/>
      <c r="R6" s="9"/>
      <c r="S6" s="6"/>
      <c r="T6" s="6"/>
      <c r="U6" s="6"/>
      <c r="V6" s="6"/>
      <c r="W6" s="6"/>
      <c r="X6" s="6"/>
      <c r="Y6" s="6"/>
      <c r="Z6" s="9"/>
      <c r="AA6" s="9"/>
      <c r="AB6" s="9"/>
      <c r="AC6" s="9"/>
      <c r="AD6" s="9"/>
      <c r="AE6" s="9"/>
      <c r="AF6" s="21"/>
      <c r="AG6" s="6"/>
    </row>
    <row r="7" spans="1:35" ht="20.25" customHeight="1" x14ac:dyDescent="0.4">
      <c r="A7" s="7" t="s">
        <v>1</v>
      </c>
      <c r="B7" s="22">
        <v>3.3221990000000003</v>
      </c>
      <c r="C7" s="22">
        <v>4.8498530000000004</v>
      </c>
      <c r="D7" s="22">
        <v>5.821923</v>
      </c>
      <c r="E7" s="22">
        <v>2.3089390000000001</v>
      </c>
      <c r="F7" s="22">
        <v>6.7784310000000003</v>
      </c>
      <c r="G7" s="22">
        <v>3.2611699999999999</v>
      </c>
      <c r="H7" s="22">
        <v>6.1156329999999999</v>
      </c>
      <c r="I7" s="22">
        <v>4.5478259999999997</v>
      </c>
      <c r="J7" s="22">
        <v>4.1864780000000001</v>
      </c>
      <c r="K7" s="22">
        <v>4.7881559999999999</v>
      </c>
      <c r="L7" s="22">
        <v>4.8011470000000003</v>
      </c>
      <c r="M7" s="22">
        <v>4.2019169999999999</v>
      </c>
      <c r="N7" s="22">
        <v>5.1295130000000002</v>
      </c>
      <c r="O7" s="22">
        <v>4.5671189999999999</v>
      </c>
      <c r="P7" s="22">
        <v>4.7656599999999996</v>
      </c>
      <c r="Q7" s="22">
        <v>5.0797869999999996</v>
      </c>
      <c r="R7" s="22">
        <v>4.67631</v>
      </c>
      <c r="S7" s="22">
        <v>4.7361490000000002</v>
      </c>
      <c r="T7" s="22">
        <v>2.6680269999999999</v>
      </c>
      <c r="U7" s="22">
        <v>0</v>
      </c>
      <c r="V7" s="22">
        <v>1.3603400000000001</v>
      </c>
      <c r="W7" s="22">
        <v>5.8820160000000001</v>
      </c>
      <c r="X7" s="22">
        <v>5.5551820000000003</v>
      </c>
      <c r="Y7" s="22">
        <v>4.4191500000000001</v>
      </c>
      <c r="Z7" s="22">
        <v>4.765701</v>
      </c>
      <c r="AA7" s="22">
        <v>4.5262659999999997</v>
      </c>
      <c r="AB7" s="22">
        <v>4.6860780000000002</v>
      </c>
      <c r="AC7" s="22">
        <v>4.5501100000000001</v>
      </c>
      <c r="AD7" s="22">
        <v>3.0958990000000002</v>
      </c>
      <c r="AE7" s="22">
        <v>5.6016300000000001</v>
      </c>
      <c r="AF7" s="17"/>
      <c r="AG7" s="6" t="s">
        <v>35</v>
      </c>
    </row>
    <row r="8" spans="1:35" ht="20.25" customHeight="1" x14ac:dyDescent="0.4">
      <c r="A8" s="7" t="s">
        <v>2</v>
      </c>
      <c r="B8" s="22">
        <v>9.4266089999999991</v>
      </c>
      <c r="C8" s="22">
        <v>10.216311750000001</v>
      </c>
      <c r="D8" s="22">
        <v>9.9587889999999994</v>
      </c>
      <c r="E8" s="22">
        <v>10.640877250000001</v>
      </c>
      <c r="F8" s="22">
        <v>9.6347004999999992</v>
      </c>
      <c r="G8" s="22">
        <v>9.7740862500000016</v>
      </c>
      <c r="H8" s="22">
        <v>9.6965007500000002</v>
      </c>
      <c r="I8" s="22">
        <v>9.8703649999999996</v>
      </c>
      <c r="J8" s="22">
        <v>10.1484285</v>
      </c>
      <c r="K8" s="22">
        <v>10.260409750000001</v>
      </c>
      <c r="L8" s="22">
        <v>10.157278249999999</v>
      </c>
      <c r="M8" s="22">
        <v>9.1066290000000016</v>
      </c>
      <c r="N8" s="22">
        <v>10.4736925</v>
      </c>
      <c r="O8" s="22">
        <v>10.031967</v>
      </c>
      <c r="P8" s="22">
        <v>10.53744975</v>
      </c>
      <c r="Q8" s="22">
        <v>9.8845755000000004</v>
      </c>
      <c r="R8" s="22">
        <v>11.234324749999999</v>
      </c>
      <c r="S8" s="22">
        <v>10.06842325</v>
      </c>
      <c r="T8" s="22">
        <v>11.756510249999998</v>
      </c>
      <c r="U8" s="22">
        <v>14.861340249999998</v>
      </c>
      <c r="V8" s="22">
        <v>13.598939749999998</v>
      </c>
      <c r="W8" s="22">
        <v>10.30027625</v>
      </c>
      <c r="X8" s="22">
        <v>11.386614999999999</v>
      </c>
      <c r="Y8" s="22">
        <v>10.567160749999999</v>
      </c>
      <c r="Z8" s="22">
        <v>10.781447500000001</v>
      </c>
      <c r="AA8" s="22">
        <v>10.335357500000001</v>
      </c>
      <c r="AB8" s="22">
        <v>10.536365749999998</v>
      </c>
      <c r="AC8" s="22">
        <v>11.072301499999998</v>
      </c>
      <c r="AD8" s="22">
        <v>11.026909500000002</v>
      </c>
      <c r="AE8" s="22">
        <v>11.46529525</v>
      </c>
      <c r="AF8" s="17"/>
      <c r="AG8" s="6" t="s">
        <v>34</v>
      </c>
    </row>
    <row r="9" spans="1:35" ht="20.25" customHeight="1" x14ac:dyDescent="0.4">
      <c r="B9" s="17">
        <f t="shared" ref="B9:AE9" si="0">SUM(B7:B8)</f>
        <v>12.748808</v>
      </c>
      <c r="C9" s="17">
        <f t="shared" si="0"/>
        <v>15.066164750000002</v>
      </c>
      <c r="D9" s="17">
        <f t="shared" si="0"/>
        <v>15.780711999999999</v>
      </c>
      <c r="E9" s="17">
        <f t="shared" si="0"/>
        <v>12.949816250000001</v>
      </c>
      <c r="F9" s="17">
        <f t="shared" si="0"/>
        <v>16.413131499999999</v>
      </c>
      <c r="G9" s="17">
        <f t="shared" si="0"/>
        <v>13.035256250000002</v>
      </c>
      <c r="H9" s="17">
        <f t="shared" si="0"/>
        <v>15.812133750000001</v>
      </c>
      <c r="I9" s="17">
        <f t="shared" si="0"/>
        <v>14.418191</v>
      </c>
      <c r="J9" s="17">
        <f t="shared" si="0"/>
        <v>14.334906499999999</v>
      </c>
      <c r="K9" s="17">
        <f t="shared" si="0"/>
        <v>15.048565750000002</v>
      </c>
      <c r="L9" s="17">
        <f t="shared" si="0"/>
        <v>14.958425249999999</v>
      </c>
      <c r="M9" s="17">
        <f t="shared" si="0"/>
        <v>13.308546000000002</v>
      </c>
      <c r="N9" s="17">
        <f t="shared" si="0"/>
        <v>15.603205500000001</v>
      </c>
      <c r="O9" s="17">
        <f t="shared" si="0"/>
        <v>14.599086</v>
      </c>
      <c r="P9" s="17">
        <f t="shared" si="0"/>
        <v>15.303109750000001</v>
      </c>
      <c r="Q9" s="17">
        <f t="shared" si="0"/>
        <v>14.9643625</v>
      </c>
      <c r="R9" s="17">
        <f t="shared" si="0"/>
        <v>15.91063475</v>
      </c>
      <c r="S9" s="17">
        <f t="shared" si="0"/>
        <v>14.80457225</v>
      </c>
      <c r="T9" s="17">
        <f t="shared" si="0"/>
        <v>14.424537249999998</v>
      </c>
      <c r="U9" s="17">
        <f t="shared" si="0"/>
        <v>14.861340249999998</v>
      </c>
      <c r="V9" s="17">
        <f t="shared" si="0"/>
        <v>14.959279749999999</v>
      </c>
      <c r="W9" s="17">
        <f t="shared" si="0"/>
        <v>16.18229225</v>
      </c>
      <c r="X9" s="17">
        <f t="shared" si="0"/>
        <v>16.941797000000001</v>
      </c>
      <c r="Y9" s="17">
        <f t="shared" si="0"/>
        <v>14.986310749999999</v>
      </c>
      <c r="Z9" s="17">
        <f t="shared" si="0"/>
        <v>15.5471485</v>
      </c>
      <c r="AA9" s="17">
        <f t="shared" si="0"/>
        <v>14.8616235</v>
      </c>
      <c r="AB9" s="17">
        <f t="shared" si="0"/>
        <v>15.222443749999998</v>
      </c>
      <c r="AC9" s="17">
        <f t="shared" si="0"/>
        <v>15.622411499999998</v>
      </c>
      <c r="AD9" s="17">
        <f t="shared" si="0"/>
        <v>14.122808500000001</v>
      </c>
      <c r="AE9" s="17">
        <f t="shared" si="0"/>
        <v>17.066925250000001</v>
      </c>
      <c r="AF9" s="17">
        <f>AVERAGE(B9:AE9)</f>
        <v>14.995284866666667</v>
      </c>
      <c r="AG9" s="17">
        <v>0</v>
      </c>
    </row>
    <row r="10" spans="1:35" ht="20.25" customHeight="1" x14ac:dyDescent="0.4">
      <c r="A10" s="8" t="s">
        <v>3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</row>
    <row r="11" spans="1:35" ht="20.25" customHeight="1" x14ac:dyDescent="0.4">
      <c r="A11" s="7" t="s">
        <v>18</v>
      </c>
      <c r="B11" s="35">
        <v>17.69109090909091</v>
      </c>
      <c r="C11" s="35">
        <v>16.81459090909091</v>
      </c>
      <c r="D11" s="35">
        <v>16.075690909090909</v>
      </c>
      <c r="E11" s="35">
        <v>18.156690909090909</v>
      </c>
      <c r="F11" s="35">
        <v>13.334733333333331</v>
      </c>
      <c r="G11" s="35">
        <v>19.895633333333333</v>
      </c>
      <c r="H11" s="35">
        <v>21.011333333333329</v>
      </c>
      <c r="I11" s="35">
        <v>17.1629</v>
      </c>
      <c r="J11" s="35">
        <v>18.182299999999998</v>
      </c>
      <c r="K11" s="35">
        <v>17.6204</v>
      </c>
      <c r="L11" s="35">
        <v>17.802</v>
      </c>
      <c r="M11" s="35">
        <v>15.854066666666665</v>
      </c>
      <c r="N11" s="35">
        <v>16.374166666666664</v>
      </c>
      <c r="O11" s="35">
        <v>20.727966666666664</v>
      </c>
      <c r="P11" s="35">
        <v>16.853300000000001</v>
      </c>
      <c r="Q11" s="35">
        <v>16.464077777777778</v>
      </c>
      <c r="R11" s="35">
        <v>19.695477777777775</v>
      </c>
      <c r="S11" s="35">
        <v>17.866677777777774</v>
      </c>
      <c r="T11" s="35">
        <v>16.24091111111111</v>
      </c>
      <c r="U11" s="35">
        <v>17.201911111111112</v>
      </c>
      <c r="V11" s="35">
        <v>22.511311111111109</v>
      </c>
      <c r="W11" s="35">
        <v>16.266377777777777</v>
      </c>
      <c r="X11" s="35">
        <v>18.848477777777774</v>
      </c>
      <c r="Y11" s="35">
        <v>17.422177777777776</v>
      </c>
      <c r="Z11" s="35">
        <v>18.8794</v>
      </c>
      <c r="AA11" s="35">
        <v>15.4826</v>
      </c>
      <c r="AB11" s="35">
        <v>18.123799999999999</v>
      </c>
      <c r="AC11" s="35">
        <v>19.599499999999999</v>
      </c>
      <c r="AD11" s="35">
        <v>21.072099999999999</v>
      </c>
      <c r="AE11" s="35">
        <v>17.7805</v>
      </c>
      <c r="AF11" s="17"/>
      <c r="AG11" s="6" t="s">
        <v>36</v>
      </c>
    </row>
    <row r="12" spans="1:35" ht="20.25" customHeight="1" x14ac:dyDescent="0.4">
      <c r="A12" s="6" t="s">
        <v>26</v>
      </c>
      <c r="B12" s="35">
        <v>-0.53799999999999992</v>
      </c>
      <c r="C12" s="35">
        <v>-0.46699999999999997</v>
      </c>
      <c r="D12" s="35">
        <v>-0.45699999999999996</v>
      </c>
      <c r="E12" s="35">
        <v>-0.374</v>
      </c>
      <c r="F12" s="35">
        <v>-0.49199999999999999</v>
      </c>
      <c r="G12" s="35">
        <v>-0.60099999999999998</v>
      </c>
      <c r="H12" s="35">
        <v>-0.54199999999999993</v>
      </c>
      <c r="I12" s="35">
        <v>-0.60899999999999999</v>
      </c>
      <c r="J12" s="35">
        <v>-0.54999999999999993</v>
      </c>
      <c r="K12" s="35">
        <v>-0.56199999999999994</v>
      </c>
      <c r="L12" s="35">
        <v>-0.58299999999999996</v>
      </c>
      <c r="M12" s="35">
        <v>-0.58499999999999996</v>
      </c>
      <c r="N12" s="35">
        <v>-0.54299999999999993</v>
      </c>
      <c r="O12" s="35">
        <v>-0.68199999999999994</v>
      </c>
      <c r="P12" s="35">
        <v>-0.53699999999999992</v>
      </c>
      <c r="Q12" s="35">
        <v>-0.48799999999999999</v>
      </c>
      <c r="R12" s="35">
        <v>-0.72199999999999998</v>
      </c>
      <c r="S12" s="35">
        <v>-0.60399999999999998</v>
      </c>
      <c r="T12" s="35">
        <v>-0.503</v>
      </c>
      <c r="U12" s="35">
        <v>-0.18</v>
      </c>
      <c r="V12" s="35">
        <v>-0.443</v>
      </c>
      <c r="W12" s="35">
        <v>-0.54899999999999993</v>
      </c>
      <c r="X12" s="35">
        <v>-0.63</v>
      </c>
      <c r="Y12" s="35">
        <v>-0.25900000000000001</v>
      </c>
      <c r="Z12" s="35">
        <v>-0.21299999999999999</v>
      </c>
      <c r="AA12" s="35">
        <v>-0.59499999999999997</v>
      </c>
      <c r="AB12" s="35">
        <v>-0.52300000000000002</v>
      </c>
      <c r="AC12" s="35">
        <v>-0.59099999999999997</v>
      </c>
      <c r="AD12" s="35">
        <v>-0.623</v>
      </c>
      <c r="AE12" s="35">
        <v>-0.497</v>
      </c>
      <c r="AF12" s="17"/>
      <c r="AG12" s="17">
        <v>0</v>
      </c>
    </row>
    <row r="13" spans="1:35" ht="20.25" customHeight="1" x14ac:dyDescent="0.4">
      <c r="A13" s="7" t="s">
        <v>5</v>
      </c>
      <c r="B13" s="35">
        <v>0.56716999999999995</v>
      </c>
      <c r="C13" s="35">
        <v>0.56318999999999997</v>
      </c>
      <c r="D13" s="35">
        <v>0.64315</v>
      </c>
      <c r="E13" s="35">
        <v>0.75627</v>
      </c>
      <c r="F13" s="35">
        <v>0.77677999999999991</v>
      </c>
      <c r="G13" s="35">
        <v>0.79152</v>
      </c>
      <c r="H13" s="35">
        <v>0.77925999999999995</v>
      </c>
      <c r="I13" s="35">
        <v>0.80116999999999994</v>
      </c>
      <c r="J13" s="35">
        <v>0.79142999999999997</v>
      </c>
      <c r="K13" s="35">
        <v>0.70479999999999998</v>
      </c>
      <c r="L13" s="35">
        <v>0.58045999999999998</v>
      </c>
      <c r="M13" s="35">
        <v>0.43502999999999997</v>
      </c>
      <c r="N13" s="35">
        <v>0.32815</v>
      </c>
      <c r="O13" s="35">
        <v>0.31396999999999997</v>
      </c>
      <c r="P13" s="35">
        <v>0.32583000000000001</v>
      </c>
      <c r="Q13" s="35">
        <v>0.33000999999999997</v>
      </c>
      <c r="R13" s="35">
        <v>0.38255999999999996</v>
      </c>
      <c r="S13" s="35">
        <v>0.51627000000000001</v>
      </c>
      <c r="T13" s="35">
        <v>0.51917000000000002</v>
      </c>
      <c r="U13" s="35">
        <v>0.54364000000000001</v>
      </c>
      <c r="V13" s="35">
        <v>0.52330999999999994</v>
      </c>
      <c r="W13" s="35">
        <v>0.50417000000000001</v>
      </c>
      <c r="X13" s="35">
        <v>0.54735</v>
      </c>
      <c r="Y13" s="35">
        <v>0.18309</v>
      </c>
      <c r="Z13" s="35">
        <v>0.35216999999999998</v>
      </c>
      <c r="AA13" s="35">
        <v>0.33565999999999996</v>
      </c>
      <c r="AB13" s="35">
        <v>0.39696999999999999</v>
      </c>
      <c r="AC13" s="35">
        <v>0.32655000000000001</v>
      </c>
      <c r="AD13" s="35">
        <v>0.34760999999999997</v>
      </c>
      <c r="AE13" s="35">
        <v>0.36286999999999997</v>
      </c>
      <c r="AF13" s="17"/>
    </row>
    <row r="14" spans="1:35" ht="20.25" customHeight="1" x14ac:dyDescent="0.4">
      <c r="A14" s="7" t="s">
        <v>6</v>
      </c>
      <c r="B14" s="35">
        <v>0</v>
      </c>
      <c r="C14" s="35">
        <v>0</v>
      </c>
      <c r="D14" s="35">
        <v>0</v>
      </c>
      <c r="E14" s="35">
        <v>0</v>
      </c>
      <c r="F14" s="35">
        <v>0</v>
      </c>
      <c r="G14" s="35">
        <v>0</v>
      </c>
      <c r="H14" s="35">
        <v>0</v>
      </c>
      <c r="I14" s="35">
        <v>0</v>
      </c>
      <c r="J14" s="35">
        <v>0</v>
      </c>
      <c r="K14" s="35">
        <v>0</v>
      </c>
      <c r="L14" s="35">
        <v>0</v>
      </c>
      <c r="M14" s="35">
        <v>0</v>
      </c>
      <c r="N14" s="35">
        <v>0</v>
      </c>
      <c r="O14" s="35">
        <v>0</v>
      </c>
      <c r="P14" s="35">
        <v>0</v>
      </c>
      <c r="Q14" s="35">
        <v>0</v>
      </c>
      <c r="R14" s="35">
        <v>0</v>
      </c>
      <c r="S14" s="35">
        <v>0</v>
      </c>
      <c r="T14" s="35">
        <v>0</v>
      </c>
      <c r="U14" s="35">
        <v>0</v>
      </c>
      <c r="V14" s="35">
        <v>0</v>
      </c>
      <c r="W14" s="35">
        <v>0</v>
      </c>
      <c r="X14" s="35">
        <v>0</v>
      </c>
      <c r="Y14" s="35">
        <v>0</v>
      </c>
      <c r="Z14" s="35">
        <v>0</v>
      </c>
      <c r="AA14" s="35">
        <v>0</v>
      </c>
      <c r="AB14" s="35">
        <v>0</v>
      </c>
      <c r="AC14" s="35">
        <v>0</v>
      </c>
      <c r="AD14" s="35">
        <v>0</v>
      </c>
      <c r="AE14" s="35">
        <v>0</v>
      </c>
      <c r="AF14" s="17"/>
    </row>
    <row r="15" spans="1:35" ht="20.25" customHeight="1" x14ac:dyDescent="0.4">
      <c r="A15" s="7" t="s">
        <v>7</v>
      </c>
      <c r="B15" s="35">
        <v>6.5076000000000009E-2</v>
      </c>
      <c r="C15" s="35">
        <v>0</v>
      </c>
      <c r="D15" s="35">
        <v>0</v>
      </c>
      <c r="E15" s="35">
        <v>0</v>
      </c>
      <c r="F15" s="35">
        <v>0</v>
      </c>
      <c r="G15" s="35">
        <v>0</v>
      </c>
      <c r="H15" s="35">
        <v>0</v>
      </c>
      <c r="I15" s="35">
        <v>0</v>
      </c>
      <c r="J15" s="35">
        <v>0</v>
      </c>
      <c r="K15" s="35">
        <v>0.55576399999999992</v>
      </c>
      <c r="L15" s="35">
        <v>0</v>
      </c>
      <c r="M15" s="35">
        <v>0</v>
      </c>
      <c r="N15" s="35">
        <v>0</v>
      </c>
      <c r="O15" s="35">
        <v>0.249832</v>
      </c>
      <c r="P15" s="35">
        <v>0</v>
      </c>
      <c r="Q15" s="35">
        <v>0</v>
      </c>
      <c r="R15" s="35">
        <v>0</v>
      </c>
      <c r="S15" s="35">
        <v>0</v>
      </c>
      <c r="T15" s="35">
        <v>0</v>
      </c>
      <c r="U15" s="35">
        <v>0</v>
      </c>
      <c r="V15" s="35">
        <v>0</v>
      </c>
      <c r="W15" s="35">
        <v>0.50190800000000002</v>
      </c>
      <c r="X15" s="35">
        <v>0</v>
      </c>
      <c r="Y15" s="35">
        <v>0</v>
      </c>
      <c r="Z15" s="35">
        <v>0.33454299999999998</v>
      </c>
      <c r="AA15" s="35">
        <v>0</v>
      </c>
      <c r="AB15" s="35">
        <v>0</v>
      </c>
      <c r="AC15" s="35">
        <v>0</v>
      </c>
      <c r="AD15" s="35">
        <v>0</v>
      </c>
      <c r="AE15" s="35">
        <v>0</v>
      </c>
      <c r="AF15" s="17"/>
    </row>
    <row r="16" spans="1:35" ht="20.25" customHeight="1" x14ac:dyDescent="0.4">
      <c r="B16" s="35">
        <f>SUM(B11:B15)</f>
        <v>17.785336909090912</v>
      </c>
      <c r="C16" s="35">
        <f t="shared" ref="C16:AE16" si="1">SUM(C11:C15)</f>
        <v>16.91078090909091</v>
      </c>
      <c r="D16" s="35">
        <f t="shared" si="1"/>
        <v>16.261840909090907</v>
      </c>
      <c r="E16" s="35">
        <f t="shared" si="1"/>
        <v>18.53896090909091</v>
      </c>
      <c r="F16" s="35">
        <f t="shared" si="1"/>
        <v>13.619513333333332</v>
      </c>
      <c r="G16" s="35">
        <f t="shared" si="1"/>
        <v>20.086153333333332</v>
      </c>
      <c r="H16" s="35">
        <f t="shared" si="1"/>
        <v>21.248593333333329</v>
      </c>
      <c r="I16" s="35">
        <f t="shared" si="1"/>
        <v>17.355069999999998</v>
      </c>
      <c r="J16" s="35">
        <f t="shared" si="1"/>
        <v>18.423729999999995</v>
      </c>
      <c r="K16" s="35">
        <f t="shared" si="1"/>
        <v>18.318963999999998</v>
      </c>
      <c r="L16" s="35">
        <f t="shared" si="1"/>
        <v>17.79946</v>
      </c>
      <c r="M16" s="35">
        <f t="shared" si="1"/>
        <v>15.704096666666663</v>
      </c>
      <c r="N16" s="35">
        <f t="shared" si="1"/>
        <v>16.159316666666665</v>
      </c>
      <c r="O16" s="35">
        <f t="shared" si="1"/>
        <v>20.609768666666668</v>
      </c>
      <c r="P16" s="35">
        <f t="shared" si="1"/>
        <v>16.642130000000002</v>
      </c>
      <c r="Q16" s="35">
        <f t="shared" si="1"/>
        <v>16.30608777777778</v>
      </c>
      <c r="R16" s="35">
        <f t="shared" si="1"/>
        <v>19.356037777777775</v>
      </c>
      <c r="S16" s="35">
        <f t="shared" si="1"/>
        <v>17.778947777777773</v>
      </c>
      <c r="T16" s="35">
        <f t="shared" si="1"/>
        <v>16.257081111111109</v>
      </c>
      <c r="U16" s="35">
        <f t="shared" si="1"/>
        <v>17.565551111111112</v>
      </c>
      <c r="V16" s="35">
        <f t="shared" si="1"/>
        <v>22.591621111111106</v>
      </c>
      <c r="W16" s="35">
        <f t="shared" si="1"/>
        <v>16.723455777777776</v>
      </c>
      <c r="X16" s="35">
        <f t="shared" si="1"/>
        <v>18.765827777777776</v>
      </c>
      <c r="Y16" s="35">
        <f t="shared" si="1"/>
        <v>17.346267777777776</v>
      </c>
      <c r="Z16" s="35">
        <f t="shared" si="1"/>
        <v>19.353113</v>
      </c>
      <c r="AA16" s="35">
        <f t="shared" si="1"/>
        <v>15.22326</v>
      </c>
      <c r="AB16" s="35">
        <f t="shared" si="1"/>
        <v>17.997769999999999</v>
      </c>
      <c r="AC16" s="35">
        <f t="shared" si="1"/>
        <v>19.335049999999999</v>
      </c>
      <c r="AD16" s="35">
        <f t="shared" si="1"/>
        <v>20.796709999999997</v>
      </c>
      <c r="AE16" s="35">
        <f t="shared" si="1"/>
        <v>17.646370000000001</v>
      </c>
      <c r="AF16" s="17">
        <f>AVERAGE(B16:AE16)</f>
        <v>17.950228887878787</v>
      </c>
    </row>
    <row r="17" spans="1:33" ht="20.25" customHeight="1" x14ac:dyDescent="0.4">
      <c r="A17" s="8" t="s">
        <v>40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</row>
    <row r="18" spans="1:33" ht="20.25" customHeight="1" x14ac:dyDescent="0.4">
      <c r="A18" s="7" t="s">
        <v>8</v>
      </c>
      <c r="B18" s="32">
        <v>12.79</v>
      </c>
      <c r="C18" s="32">
        <v>13.57</v>
      </c>
      <c r="D18" s="32">
        <v>12.98</v>
      </c>
      <c r="E18" s="32">
        <v>13.47</v>
      </c>
      <c r="F18" s="32">
        <v>12.47</v>
      </c>
      <c r="G18" s="32">
        <v>12.23</v>
      </c>
      <c r="H18" s="32">
        <v>13.31</v>
      </c>
      <c r="I18" s="32">
        <v>13.01</v>
      </c>
      <c r="J18" s="32">
        <v>13.34</v>
      </c>
      <c r="K18" s="32">
        <v>12.4</v>
      </c>
      <c r="L18" s="32">
        <v>13.2</v>
      </c>
      <c r="M18" s="32">
        <v>12.88</v>
      </c>
      <c r="N18" s="32">
        <v>13.11</v>
      </c>
      <c r="O18" s="32">
        <v>14.91</v>
      </c>
      <c r="P18" s="32">
        <v>13.86</v>
      </c>
      <c r="Q18" s="32">
        <v>13.9</v>
      </c>
      <c r="R18" s="32">
        <v>13.15</v>
      </c>
      <c r="S18" s="32">
        <v>12.37</v>
      </c>
      <c r="T18" s="32">
        <v>12.74</v>
      </c>
      <c r="U18" s="32">
        <v>13.3</v>
      </c>
      <c r="V18" s="32">
        <v>12.62</v>
      </c>
      <c r="W18" s="32">
        <v>13.91</v>
      </c>
      <c r="X18" s="32">
        <v>13.07</v>
      </c>
      <c r="Y18" s="32">
        <v>13.17</v>
      </c>
      <c r="Z18" s="32">
        <v>13.97</v>
      </c>
      <c r="AA18" s="32">
        <v>12.7</v>
      </c>
      <c r="AB18" s="32">
        <v>13.58</v>
      </c>
      <c r="AC18" s="32">
        <v>13.78</v>
      </c>
      <c r="AD18" s="32">
        <v>13.92</v>
      </c>
      <c r="AE18" s="32">
        <v>14.09</v>
      </c>
      <c r="AF18" s="17"/>
      <c r="AG18" s="6" t="s">
        <v>36</v>
      </c>
    </row>
    <row r="19" spans="1:33" ht="20.25" customHeight="1" x14ac:dyDescent="0.4">
      <c r="A19" s="6" t="s">
        <v>26</v>
      </c>
      <c r="B19" s="32">
        <v>0</v>
      </c>
      <c r="C19" s="32">
        <v>0</v>
      </c>
      <c r="D19" s="32">
        <v>0</v>
      </c>
      <c r="E19" s="32">
        <v>0</v>
      </c>
      <c r="F19" s="32">
        <v>0</v>
      </c>
      <c r="G19" s="32">
        <v>0</v>
      </c>
      <c r="H19" s="32">
        <v>0</v>
      </c>
      <c r="I19" s="32">
        <v>0</v>
      </c>
      <c r="J19" s="32">
        <v>0</v>
      </c>
      <c r="K19" s="32">
        <v>0</v>
      </c>
      <c r="L19" s="32">
        <v>0</v>
      </c>
      <c r="M19" s="32">
        <v>0</v>
      </c>
      <c r="N19" s="32">
        <v>0</v>
      </c>
      <c r="O19" s="32">
        <v>0</v>
      </c>
      <c r="P19" s="32">
        <v>0</v>
      </c>
      <c r="Q19" s="32">
        <v>0</v>
      </c>
      <c r="R19" s="32">
        <v>0</v>
      </c>
      <c r="S19" s="32">
        <v>0</v>
      </c>
      <c r="T19" s="32">
        <v>0</v>
      </c>
      <c r="U19" s="32">
        <v>0</v>
      </c>
      <c r="V19" s="32">
        <v>0</v>
      </c>
      <c r="W19" s="32">
        <v>0</v>
      </c>
      <c r="X19" s="32">
        <v>0</v>
      </c>
      <c r="Y19" s="32">
        <v>0</v>
      </c>
      <c r="Z19" s="32">
        <v>0</v>
      </c>
      <c r="AA19" s="32">
        <v>0</v>
      </c>
      <c r="AB19" s="32">
        <v>0</v>
      </c>
      <c r="AC19" s="32">
        <v>0</v>
      </c>
      <c r="AD19" s="32">
        <v>0</v>
      </c>
      <c r="AE19" s="32">
        <v>0</v>
      </c>
      <c r="AF19" s="17"/>
      <c r="AG19" s="17">
        <v>0</v>
      </c>
    </row>
    <row r="20" spans="1:33" ht="20.25" customHeight="1" x14ac:dyDescent="0.4">
      <c r="A20" s="7" t="s">
        <v>9</v>
      </c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17"/>
    </row>
    <row r="21" spans="1:33" ht="20.25" customHeight="1" x14ac:dyDescent="0.4">
      <c r="A21" s="7" t="s">
        <v>23</v>
      </c>
      <c r="B21" s="32">
        <v>90</v>
      </c>
      <c r="C21" s="32">
        <v>56</v>
      </c>
      <c r="D21" s="32">
        <v>67</v>
      </c>
      <c r="E21" s="32">
        <v>47</v>
      </c>
      <c r="F21" s="32">
        <v>107</v>
      </c>
      <c r="G21" s="32">
        <v>78</v>
      </c>
      <c r="H21" s="32">
        <v>78</v>
      </c>
      <c r="I21" s="32">
        <v>66</v>
      </c>
      <c r="J21" s="32">
        <v>70</v>
      </c>
      <c r="K21" s="32">
        <v>81</v>
      </c>
      <c r="L21" s="32">
        <v>80</v>
      </c>
      <c r="M21" s="32">
        <v>88</v>
      </c>
      <c r="N21" s="32">
        <v>90</v>
      </c>
      <c r="O21" s="32">
        <v>61</v>
      </c>
      <c r="P21" s="32">
        <v>63</v>
      </c>
      <c r="Q21" s="32">
        <v>64</v>
      </c>
      <c r="R21" s="32">
        <v>71</v>
      </c>
      <c r="S21" s="32">
        <v>72</v>
      </c>
      <c r="T21" s="32">
        <v>72</v>
      </c>
      <c r="U21" s="32">
        <v>75</v>
      </c>
      <c r="V21" s="32">
        <v>80</v>
      </c>
      <c r="W21" s="32">
        <v>67</v>
      </c>
      <c r="X21" s="32">
        <v>64</v>
      </c>
      <c r="Y21" s="32">
        <v>78</v>
      </c>
      <c r="Z21" s="32">
        <v>80</v>
      </c>
      <c r="AA21" s="32">
        <v>72</v>
      </c>
      <c r="AB21" s="32">
        <v>78</v>
      </c>
      <c r="AC21" s="32">
        <v>60</v>
      </c>
      <c r="AD21" s="32">
        <v>68</v>
      </c>
      <c r="AE21" s="32">
        <v>67</v>
      </c>
      <c r="AF21" s="17"/>
    </row>
    <row r="22" spans="1:33" ht="20.25" customHeight="1" x14ac:dyDescent="0.4">
      <c r="A22" s="7" t="s">
        <v>22</v>
      </c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17"/>
    </row>
    <row r="23" spans="1:33" ht="20.25" customHeight="1" x14ac:dyDescent="0.4">
      <c r="A23" s="7" t="s">
        <v>24</v>
      </c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17"/>
    </row>
    <row r="24" spans="1:33" ht="20.25" customHeight="1" x14ac:dyDescent="0.4">
      <c r="A24" s="7" t="s">
        <v>25</v>
      </c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17"/>
    </row>
    <row r="25" spans="1:33" ht="20.25" customHeight="1" x14ac:dyDescent="0.4">
      <c r="A25" s="7" t="s">
        <v>17</v>
      </c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17"/>
    </row>
    <row r="26" spans="1:33" ht="20.25" customHeight="1" x14ac:dyDescent="0.4">
      <c r="A26" s="7" t="s">
        <v>5</v>
      </c>
      <c r="B26" s="32">
        <v>0.54</v>
      </c>
      <c r="C26" s="32">
        <v>0.54</v>
      </c>
      <c r="D26" s="32">
        <v>0.54</v>
      </c>
      <c r="E26" s="32">
        <v>0.54</v>
      </c>
      <c r="F26" s="32">
        <v>0.54</v>
      </c>
      <c r="G26" s="32">
        <v>0.54</v>
      </c>
      <c r="H26" s="32">
        <v>0.71</v>
      </c>
      <c r="I26" s="32">
        <v>0.71</v>
      </c>
      <c r="J26" s="32">
        <v>0.71</v>
      </c>
      <c r="K26" s="32">
        <v>0.71</v>
      </c>
      <c r="L26" s="32">
        <v>0.71</v>
      </c>
      <c r="M26" s="32">
        <v>0.71</v>
      </c>
      <c r="N26" s="32">
        <v>0.71</v>
      </c>
      <c r="O26" s="32">
        <v>0.71</v>
      </c>
      <c r="P26" s="32">
        <v>0.71</v>
      </c>
      <c r="Q26" s="32">
        <v>0.71</v>
      </c>
      <c r="R26" s="32">
        <v>0.71</v>
      </c>
      <c r="S26" s="32">
        <v>0.71</v>
      </c>
      <c r="T26" s="32">
        <v>0.71</v>
      </c>
      <c r="U26" s="32">
        <v>0.77</v>
      </c>
      <c r="V26" s="32">
        <v>0.77</v>
      </c>
      <c r="W26" s="32">
        <v>0.77</v>
      </c>
      <c r="X26" s="32">
        <v>0.77</v>
      </c>
      <c r="Y26" s="32">
        <v>0.77</v>
      </c>
      <c r="Z26" s="32">
        <v>0.77</v>
      </c>
      <c r="AA26" s="32">
        <v>0.77</v>
      </c>
      <c r="AB26" s="32">
        <v>0.77</v>
      </c>
      <c r="AC26" s="32">
        <v>0.77</v>
      </c>
      <c r="AD26" s="32">
        <v>0.77</v>
      </c>
      <c r="AE26" s="32">
        <v>0.77</v>
      </c>
      <c r="AF26" s="17"/>
    </row>
    <row r="27" spans="1:33" ht="20.25" customHeight="1" x14ac:dyDescent="0.4">
      <c r="A27" s="7" t="s">
        <v>10</v>
      </c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17"/>
    </row>
    <row r="28" spans="1:33" ht="20.25" customHeight="1" x14ac:dyDescent="0.4">
      <c r="A28" s="7" t="s">
        <v>7</v>
      </c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17"/>
    </row>
    <row r="29" spans="1:33" ht="20.25" customHeight="1" x14ac:dyDescent="0.4">
      <c r="B29" s="17">
        <f t="shared" ref="B29:AE29" si="2">B18+B25+B26+B27+B28</f>
        <v>13.329999999999998</v>
      </c>
      <c r="C29" s="17">
        <f t="shared" si="2"/>
        <v>14.11</v>
      </c>
      <c r="D29" s="17">
        <f t="shared" si="2"/>
        <v>13.52</v>
      </c>
      <c r="E29" s="17">
        <f t="shared" si="2"/>
        <v>14.010000000000002</v>
      </c>
      <c r="F29" s="17">
        <f t="shared" si="2"/>
        <v>13.010000000000002</v>
      </c>
      <c r="G29" s="17">
        <f t="shared" si="2"/>
        <v>12.77</v>
      </c>
      <c r="H29" s="17">
        <f t="shared" si="2"/>
        <v>14.02</v>
      </c>
      <c r="I29" s="17">
        <f t="shared" si="2"/>
        <v>13.719999999999999</v>
      </c>
      <c r="J29" s="17">
        <f t="shared" si="2"/>
        <v>14.05</v>
      </c>
      <c r="K29" s="17">
        <f t="shared" si="2"/>
        <v>13.11</v>
      </c>
      <c r="L29" s="17">
        <f t="shared" si="2"/>
        <v>13.91</v>
      </c>
      <c r="M29" s="17">
        <f t="shared" si="2"/>
        <v>13.59</v>
      </c>
      <c r="N29" s="17">
        <f t="shared" si="2"/>
        <v>13.82</v>
      </c>
      <c r="O29" s="17">
        <f t="shared" si="2"/>
        <v>15.620000000000001</v>
      </c>
      <c r="P29" s="17">
        <f t="shared" si="2"/>
        <v>14.57</v>
      </c>
      <c r="Q29" s="17">
        <f t="shared" si="2"/>
        <v>14.61</v>
      </c>
      <c r="R29" s="17">
        <f t="shared" si="2"/>
        <v>13.86</v>
      </c>
      <c r="S29" s="17">
        <f t="shared" si="2"/>
        <v>13.079999999999998</v>
      </c>
      <c r="T29" s="17">
        <f t="shared" si="2"/>
        <v>13.45</v>
      </c>
      <c r="U29" s="17">
        <f t="shared" si="2"/>
        <v>14.07</v>
      </c>
      <c r="V29" s="17">
        <f t="shared" si="2"/>
        <v>13.389999999999999</v>
      </c>
      <c r="W29" s="17">
        <f t="shared" si="2"/>
        <v>14.68</v>
      </c>
      <c r="X29" s="17">
        <f t="shared" si="2"/>
        <v>13.84</v>
      </c>
      <c r="Y29" s="17">
        <f t="shared" si="2"/>
        <v>13.94</v>
      </c>
      <c r="Z29" s="17">
        <f t="shared" si="2"/>
        <v>14.74</v>
      </c>
      <c r="AA29" s="17">
        <f t="shared" si="2"/>
        <v>13.469999999999999</v>
      </c>
      <c r="AB29" s="17">
        <f t="shared" si="2"/>
        <v>14.35</v>
      </c>
      <c r="AC29" s="17">
        <f t="shared" si="2"/>
        <v>14.549999999999999</v>
      </c>
      <c r="AD29" s="17">
        <f t="shared" si="2"/>
        <v>14.69</v>
      </c>
      <c r="AE29" s="17">
        <f t="shared" si="2"/>
        <v>14.86</v>
      </c>
      <c r="AF29" s="17">
        <f>AVERAGE(B29:AE29)</f>
        <v>13.958</v>
      </c>
      <c r="AG29" s="6"/>
    </row>
    <row r="30" spans="1:33" ht="20.25" customHeight="1" x14ac:dyDescent="0.4">
      <c r="A30" s="8" t="s">
        <v>11</v>
      </c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6" t="s">
        <v>37</v>
      </c>
    </row>
    <row r="31" spans="1:33" ht="20.25" customHeight="1" x14ac:dyDescent="0.4">
      <c r="A31" s="7" t="s">
        <v>12</v>
      </c>
      <c r="B31" s="19"/>
      <c r="C31" s="31"/>
      <c r="D31" s="31"/>
      <c r="E31" s="31"/>
      <c r="F31" s="31"/>
      <c r="G31" s="31"/>
      <c r="H31" s="31"/>
      <c r="I31" s="31"/>
      <c r="J31" s="31"/>
      <c r="K31" s="31">
        <v>1.2810000000000001</v>
      </c>
      <c r="L31" s="31"/>
      <c r="M31" s="31"/>
      <c r="N31" s="31"/>
      <c r="O31" s="31"/>
      <c r="P31" s="31"/>
      <c r="Q31" s="31">
        <v>2.4140000000000006</v>
      </c>
      <c r="R31" s="31">
        <v>1.6299999999999992</v>
      </c>
      <c r="S31" s="31">
        <v>2.4260000000000006</v>
      </c>
      <c r="T31" s="31">
        <v>1.9289999999999998</v>
      </c>
      <c r="U31" s="31">
        <v>1.8198461538461541</v>
      </c>
      <c r="V31" s="31">
        <v>2.0453846153846156</v>
      </c>
      <c r="W31" s="31">
        <v>1.1430000000000002</v>
      </c>
      <c r="X31" s="31">
        <v>1.6</v>
      </c>
      <c r="Y31" s="31">
        <v>2.0619999999999998</v>
      </c>
      <c r="Z31" s="31"/>
      <c r="AA31" s="31"/>
      <c r="AB31" s="31"/>
      <c r="AC31" s="31"/>
      <c r="AD31" s="31"/>
      <c r="AE31" s="31"/>
      <c r="AF31" s="17"/>
      <c r="AG31" s="6" t="s">
        <v>34</v>
      </c>
    </row>
    <row r="32" spans="1:33" ht="20.25" customHeight="1" x14ac:dyDescent="0.4">
      <c r="A32" s="7" t="s">
        <v>27</v>
      </c>
      <c r="B32" s="19">
        <v>1.667538461538461</v>
      </c>
      <c r="C32" s="31">
        <v>2.4200000000000008</v>
      </c>
      <c r="D32" s="31">
        <v>2.2989999999999999</v>
      </c>
      <c r="E32" s="31">
        <v>1.2230000000000003</v>
      </c>
      <c r="F32" s="31">
        <v>2.2199999999999998</v>
      </c>
      <c r="G32" s="31">
        <v>1.7343076923076928</v>
      </c>
      <c r="H32" s="31">
        <v>1.5503846153846153</v>
      </c>
      <c r="I32" s="31">
        <v>1.6080000000000003</v>
      </c>
      <c r="J32" s="31">
        <v>2.6649999999999996</v>
      </c>
      <c r="K32" s="31"/>
      <c r="L32" s="31">
        <v>2.6379999999999995</v>
      </c>
      <c r="M32" s="31">
        <v>1.7669999999999997</v>
      </c>
      <c r="N32" s="31">
        <v>1.7170769230769227</v>
      </c>
      <c r="O32" s="31">
        <v>1.7452307692307691</v>
      </c>
      <c r="P32" s="31">
        <v>1.0269999999999997</v>
      </c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17">
        <f>SUM(B32:AE32)</f>
        <v>26.281538461538464</v>
      </c>
      <c r="AG32" s="17">
        <v>0</v>
      </c>
    </row>
    <row r="33" spans="1:32" ht="20.25" customHeight="1" x14ac:dyDescent="0.4">
      <c r="A33" s="7" t="s">
        <v>4</v>
      </c>
      <c r="B33" s="19">
        <v>1.1885999999999999</v>
      </c>
      <c r="C33" s="19">
        <v>1.3235999999999999</v>
      </c>
      <c r="D33" s="19">
        <v>1.2487999999999999</v>
      </c>
      <c r="E33" s="19">
        <v>1.3047</v>
      </c>
      <c r="F33" s="19">
        <v>1.3002</v>
      </c>
      <c r="G33" s="19">
        <v>1.3082</v>
      </c>
      <c r="H33" s="19">
        <v>1.3522000000000001</v>
      </c>
      <c r="I33" s="19">
        <v>1.3459000000000001</v>
      </c>
      <c r="J33" s="19">
        <v>1.1445999999999998</v>
      </c>
      <c r="K33" s="19">
        <v>1.3500999999999999</v>
      </c>
      <c r="L33" s="19">
        <v>1.2927999999999999</v>
      </c>
      <c r="M33" s="19">
        <v>1.2954000000000001</v>
      </c>
      <c r="N33" s="19">
        <v>1.4116</v>
      </c>
      <c r="O33" s="19">
        <v>1.3399000000000001</v>
      </c>
      <c r="P33" s="19">
        <v>1.3399000000000001</v>
      </c>
      <c r="Q33" s="31">
        <v>1.2187000000000001</v>
      </c>
      <c r="R33" s="31">
        <v>1.1119000000000001</v>
      </c>
      <c r="S33" s="31">
        <v>1.3871</v>
      </c>
      <c r="T33" s="31">
        <v>1.1171</v>
      </c>
      <c r="U33" s="31">
        <v>1.363</v>
      </c>
      <c r="V33" s="31">
        <v>1.4232</v>
      </c>
      <c r="W33" s="19">
        <v>1.3097000000000001</v>
      </c>
      <c r="X33" s="19">
        <v>1.3097000000000001</v>
      </c>
      <c r="Y33" s="19">
        <v>1.3832</v>
      </c>
      <c r="Z33" s="19"/>
      <c r="AA33" s="19"/>
      <c r="AB33" s="19"/>
      <c r="AC33" s="19"/>
      <c r="AD33" s="19"/>
      <c r="AE33" s="19"/>
      <c r="AF33" s="17"/>
    </row>
    <row r="34" spans="1:32" ht="20.25" customHeight="1" x14ac:dyDescent="0.4">
      <c r="A34" s="7" t="s">
        <v>13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31"/>
      <c r="R34" s="31"/>
      <c r="S34" s="31"/>
      <c r="T34" s="31"/>
      <c r="U34" s="31"/>
      <c r="V34" s="31"/>
      <c r="W34" s="17"/>
      <c r="X34" s="17"/>
      <c r="Y34" s="17"/>
      <c r="Z34" s="17"/>
      <c r="AA34" s="17"/>
      <c r="AB34" s="17"/>
      <c r="AC34" s="17"/>
      <c r="AD34" s="17"/>
      <c r="AE34" s="17"/>
      <c r="AF34" s="17"/>
    </row>
    <row r="35" spans="1:32" ht="20.25" customHeight="1" x14ac:dyDescent="0.4">
      <c r="A35" s="7" t="s">
        <v>10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</row>
    <row r="36" spans="1:32" ht="20.25" customHeight="1" x14ac:dyDescent="0.4">
      <c r="B36" s="17">
        <f>SUM(B31:B35)</f>
        <v>2.8561384615384608</v>
      </c>
      <c r="C36" s="17">
        <f t="shared" ref="C36:AE36" si="3">SUM(C31:C35)</f>
        <v>3.7436000000000007</v>
      </c>
      <c r="D36" s="17">
        <f t="shared" si="3"/>
        <v>3.5477999999999996</v>
      </c>
      <c r="E36" s="17">
        <f t="shared" si="3"/>
        <v>2.5277000000000003</v>
      </c>
      <c r="F36" s="17">
        <f t="shared" si="3"/>
        <v>3.5202</v>
      </c>
      <c r="G36" s="17">
        <f t="shared" si="3"/>
        <v>3.0425076923076926</v>
      </c>
      <c r="H36" s="17">
        <f t="shared" si="3"/>
        <v>2.9025846153846153</v>
      </c>
      <c r="I36" s="17">
        <f t="shared" si="3"/>
        <v>2.9539000000000004</v>
      </c>
      <c r="J36" s="17">
        <f t="shared" si="3"/>
        <v>3.8095999999999997</v>
      </c>
      <c r="K36" s="17">
        <f t="shared" si="3"/>
        <v>2.6311</v>
      </c>
      <c r="L36" s="17">
        <f t="shared" si="3"/>
        <v>3.9307999999999996</v>
      </c>
      <c r="M36" s="17">
        <f t="shared" si="3"/>
        <v>3.0623999999999998</v>
      </c>
      <c r="N36" s="17">
        <f t="shared" si="3"/>
        <v>3.1286769230769229</v>
      </c>
      <c r="O36" s="17">
        <f t="shared" si="3"/>
        <v>3.0851307692307692</v>
      </c>
      <c r="P36" s="17">
        <f t="shared" si="3"/>
        <v>2.3668999999999998</v>
      </c>
      <c r="Q36" s="17">
        <f t="shared" si="3"/>
        <v>3.6327000000000007</v>
      </c>
      <c r="R36" s="17">
        <f t="shared" si="3"/>
        <v>2.7418999999999993</v>
      </c>
      <c r="S36" s="17">
        <f t="shared" si="3"/>
        <v>3.8131000000000004</v>
      </c>
      <c r="T36" s="17">
        <f t="shared" si="3"/>
        <v>3.0461</v>
      </c>
      <c r="U36" s="17">
        <f t="shared" si="3"/>
        <v>3.1828461538461541</v>
      </c>
      <c r="V36" s="17">
        <f t="shared" si="3"/>
        <v>3.4685846153846156</v>
      </c>
      <c r="W36" s="17">
        <f t="shared" si="3"/>
        <v>2.4527000000000001</v>
      </c>
      <c r="X36" s="17">
        <f t="shared" si="3"/>
        <v>2.9097</v>
      </c>
      <c r="Y36" s="17">
        <f t="shared" si="3"/>
        <v>3.4451999999999998</v>
      </c>
      <c r="Z36" s="17">
        <f t="shared" si="3"/>
        <v>0</v>
      </c>
      <c r="AA36" s="17">
        <f t="shared" si="3"/>
        <v>0</v>
      </c>
      <c r="AB36" s="17">
        <f t="shared" si="3"/>
        <v>0</v>
      </c>
      <c r="AC36" s="17">
        <f t="shared" si="3"/>
        <v>0</v>
      </c>
      <c r="AD36" s="17">
        <f t="shared" si="3"/>
        <v>0</v>
      </c>
      <c r="AE36" s="17">
        <f t="shared" si="3"/>
        <v>0</v>
      </c>
      <c r="AF36" s="17"/>
    </row>
    <row r="37" spans="1:32" ht="20.25" customHeight="1" x14ac:dyDescent="0.4">
      <c r="A37" s="8" t="s">
        <v>30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</row>
    <row r="38" spans="1:32" ht="20.25" customHeight="1" x14ac:dyDescent="0.4">
      <c r="A38" s="7" t="s">
        <v>4</v>
      </c>
      <c r="B38" s="17">
        <v>0.5</v>
      </c>
      <c r="C38" s="17">
        <v>0.4</v>
      </c>
      <c r="D38" s="17">
        <v>0.4</v>
      </c>
      <c r="E38" s="17">
        <v>0.3</v>
      </c>
      <c r="F38" s="17">
        <v>0.5</v>
      </c>
      <c r="G38" s="17">
        <v>0.3</v>
      </c>
      <c r="H38" s="17">
        <v>0.6</v>
      </c>
      <c r="I38" s="17">
        <v>0.2</v>
      </c>
      <c r="J38" s="17">
        <v>0.6</v>
      </c>
      <c r="K38" s="17">
        <v>0.3</v>
      </c>
      <c r="L38" s="17">
        <v>0.3</v>
      </c>
      <c r="M38" s="17">
        <v>0.6</v>
      </c>
      <c r="N38" s="17">
        <v>0.2</v>
      </c>
      <c r="O38" s="17">
        <v>0.6</v>
      </c>
      <c r="P38" s="17">
        <v>0.3</v>
      </c>
      <c r="Q38" s="17">
        <v>0.6</v>
      </c>
      <c r="R38" s="17">
        <v>0.2</v>
      </c>
      <c r="S38" s="17">
        <v>0.6</v>
      </c>
      <c r="T38" s="17">
        <v>0.2</v>
      </c>
      <c r="U38" s="17">
        <v>0.5</v>
      </c>
      <c r="V38" s="17">
        <v>0.3</v>
      </c>
      <c r="W38" s="17">
        <v>0.4</v>
      </c>
      <c r="X38" s="17">
        <v>0.6</v>
      </c>
      <c r="Y38" s="17">
        <v>0.2</v>
      </c>
      <c r="Z38" s="17">
        <v>0.4</v>
      </c>
      <c r="AA38" s="17">
        <v>0.4</v>
      </c>
      <c r="AB38" s="17">
        <v>0.3</v>
      </c>
      <c r="AC38" s="17">
        <v>0.6</v>
      </c>
      <c r="AD38" s="17">
        <v>0.2</v>
      </c>
      <c r="AE38" s="17">
        <v>0.6</v>
      </c>
      <c r="AF38" s="17"/>
    </row>
    <row r="39" spans="1:32" ht="20.25" customHeight="1" x14ac:dyDescent="0.4">
      <c r="A39" s="7" t="s">
        <v>15</v>
      </c>
      <c r="B39" s="17">
        <f t="shared" ref="B39:AD39" si="4">SUM(B38,B36,B29,B16,B9)</f>
        <v>47.220283370629375</v>
      </c>
      <c r="C39" s="17">
        <f t="shared" si="4"/>
        <v>50.230545659090907</v>
      </c>
      <c r="D39" s="17">
        <f t="shared" si="4"/>
        <v>49.510352909090905</v>
      </c>
      <c r="E39" s="17">
        <f t="shared" si="4"/>
        <v>48.326477159090913</v>
      </c>
      <c r="F39" s="17">
        <f t="shared" si="4"/>
        <v>47.06284483333333</v>
      </c>
      <c r="G39" s="17">
        <f t="shared" si="4"/>
        <v>49.233917275641026</v>
      </c>
      <c r="H39" s="17">
        <f t="shared" si="4"/>
        <v>54.583311698717949</v>
      </c>
      <c r="I39" s="17">
        <f t="shared" si="4"/>
        <v>48.647160999999997</v>
      </c>
      <c r="J39" s="17">
        <f t="shared" si="4"/>
        <v>51.218236500000003</v>
      </c>
      <c r="K39" s="17">
        <f>SUM(K38,K36,K29,K16,K9)</f>
        <v>49.408629749999996</v>
      </c>
      <c r="L39" s="17">
        <f t="shared" si="4"/>
        <v>50.898685249999993</v>
      </c>
      <c r="M39" s="17">
        <f t="shared" si="4"/>
        <v>46.265042666666666</v>
      </c>
      <c r="N39" s="17">
        <f t="shared" si="4"/>
        <v>48.91119908974359</v>
      </c>
      <c r="O39" s="17">
        <f t="shared" si="4"/>
        <v>54.513985435897439</v>
      </c>
      <c r="P39" s="17">
        <f t="shared" si="4"/>
        <v>49.182139750000005</v>
      </c>
      <c r="Q39" s="17">
        <f t="shared" si="4"/>
        <v>50.113150277777784</v>
      </c>
      <c r="R39" s="17">
        <f t="shared" si="4"/>
        <v>52.068572527777775</v>
      </c>
      <c r="S39" s="17">
        <f t="shared" si="4"/>
        <v>50.076620027777771</v>
      </c>
      <c r="T39" s="17">
        <f t="shared" si="4"/>
        <v>47.377718361111107</v>
      </c>
      <c r="U39" s="17">
        <f t="shared" si="4"/>
        <v>50.179737514957267</v>
      </c>
      <c r="V39" s="17">
        <f t="shared" si="4"/>
        <v>54.709485476495722</v>
      </c>
      <c r="W39" s="17">
        <f t="shared" si="4"/>
        <v>50.438448027777781</v>
      </c>
      <c r="X39" s="17">
        <f t="shared" si="4"/>
        <v>53.057324777777772</v>
      </c>
      <c r="Y39" s="17">
        <f t="shared" si="4"/>
        <v>49.917778527777777</v>
      </c>
      <c r="Z39" s="17">
        <f t="shared" si="4"/>
        <v>50.0402615</v>
      </c>
      <c r="AA39" s="17">
        <f t="shared" si="4"/>
        <v>43.954883500000001</v>
      </c>
      <c r="AB39" s="17">
        <f t="shared" si="4"/>
        <v>47.870213749999998</v>
      </c>
      <c r="AC39" s="17">
        <f t="shared" si="4"/>
        <v>50.107461499999999</v>
      </c>
      <c r="AD39" s="17">
        <f t="shared" si="4"/>
        <v>49.809518499999996</v>
      </c>
      <c r="AE39" s="17">
        <f>SUM(AE9+AE16+AE29+AE36+AE38)</f>
        <v>50.173295250000002</v>
      </c>
      <c r="AF39" s="17"/>
    </row>
    <row r="40" spans="1:32" ht="20.25" customHeight="1" x14ac:dyDescent="0.4">
      <c r="A40" s="7" t="s">
        <v>16</v>
      </c>
      <c r="B40" s="17">
        <f t="shared" ref="B40:AE40" si="5">-SUM(B14+B15+B27+B28+B34+B35)</f>
        <v>-6.5076000000000009E-2</v>
      </c>
      <c r="C40" s="17">
        <f t="shared" si="5"/>
        <v>0</v>
      </c>
      <c r="D40" s="17">
        <f t="shared" si="5"/>
        <v>0</v>
      </c>
      <c r="E40" s="17">
        <f t="shared" si="5"/>
        <v>0</v>
      </c>
      <c r="F40" s="17">
        <f t="shared" si="5"/>
        <v>0</v>
      </c>
      <c r="G40" s="17">
        <f t="shared" si="5"/>
        <v>0</v>
      </c>
      <c r="H40" s="17">
        <f t="shared" si="5"/>
        <v>0</v>
      </c>
      <c r="I40" s="17">
        <f t="shared" si="5"/>
        <v>0</v>
      </c>
      <c r="J40" s="17">
        <f t="shared" si="5"/>
        <v>0</v>
      </c>
      <c r="K40" s="17">
        <f t="shared" si="5"/>
        <v>-0.55576399999999992</v>
      </c>
      <c r="L40" s="17">
        <f t="shared" si="5"/>
        <v>0</v>
      </c>
      <c r="M40" s="17">
        <f t="shared" si="5"/>
        <v>0</v>
      </c>
      <c r="N40" s="17">
        <f t="shared" si="5"/>
        <v>0</v>
      </c>
      <c r="O40" s="17">
        <f t="shared" si="5"/>
        <v>-0.249832</v>
      </c>
      <c r="P40" s="17">
        <f t="shared" si="5"/>
        <v>0</v>
      </c>
      <c r="Q40" s="17">
        <f t="shared" si="5"/>
        <v>0</v>
      </c>
      <c r="R40" s="17">
        <f t="shared" si="5"/>
        <v>0</v>
      </c>
      <c r="S40" s="17">
        <f t="shared" si="5"/>
        <v>0</v>
      </c>
      <c r="T40" s="17">
        <f t="shared" si="5"/>
        <v>0</v>
      </c>
      <c r="U40" s="17">
        <f t="shared" si="5"/>
        <v>0</v>
      </c>
      <c r="V40" s="17">
        <f t="shared" si="5"/>
        <v>0</v>
      </c>
      <c r="W40" s="17">
        <f t="shared" si="5"/>
        <v>-0.50190800000000002</v>
      </c>
      <c r="X40" s="17">
        <f t="shared" si="5"/>
        <v>0</v>
      </c>
      <c r="Y40" s="17">
        <f t="shared" si="5"/>
        <v>0</v>
      </c>
      <c r="Z40" s="17">
        <f t="shared" si="5"/>
        <v>-0.33454299999999998</v>
      </c>
      <c r="AA40" s="17">
        <f t="shared" si="5"/>
        <v>0</v>
      </c>
      <c r="AB40" s="17">
        <f t="shared" si="5"/>
        <v>0</v>
      </c>
      <c r="AC40" s="17">
        <f t="shared" si="5"/>
        <v>0</v>
      </c>
      <c r="AD40" s="17">
        <f t="shared" si="5"/>
        <v>0</v>
      </c>
      <c r="AE40" s="17">
        <f t="shared" si="5"/>
        <v>0</v>
      </c>
      <c r="AF40" s="17"/>
    </row>
    <row r="41" spans="1:32" ht="20.25" customHeight="1" x14ac:dyDescent="0.4">
      <c r="A41" s="8" t="s">
        <v>20</v>
      </c>
      <c r="B41" s="16">
        <f>B9+B16+B29+B36+B38</f>
        <v>47.220283370629375</v>
      </c>
      <c r="C41" s="17">
        <f t="shared" ref="C41:AE41" si="6">SUM(C39:C40)</f>
        <v>50.230545659090907</v>
      </c>
      <c r="D41" s="17">
        <f t="shared" si="6"/>
        <v>49.510352909090905</v>
      </c>
      <c r="E41" s="17">
        <f t="shared" si="6"/>
        <v>48.326477159090913</v>
      </c>
      <c r="F41" s="17">
        <f t="shared" si="6"/>
        <v>47.06284483333333</v>
      </c>
      <c r="G41" s="17">
        <f t="shared" si="6"/>
        <v>49.233917275641026</v>
      </c>
      <c r="H41" s="17">
        <f t="shared" si="6"/>
        <v>54.583311698717949</v>
      </c>
      <c r="I41" s="17">
        <f t="shared" si="6"/>
        <v>48.647160999999997</v>
      </c>
      <c r="J41" s="17">
        <f t="shared" si="6"/>
        <v>51.218236500000003</v>
      </c>
      <c r="K41" s="17">
        <f t="shared" si="6"/>
        <v>48.852865749999992</v>
      </c>
      <c r="L41" s="17">
        <f t="shared" si="6"/>
        <v>50.898685249999993</v>
      </c>
      <c r="M41" s="17">
        <f t="shared" si="6"/>
        <v>46.265042666666666</v>
      </c>
      <c r="N41" s="17">
        <f t="shared" si="6"/>
        <v>48.91119908974359</v>
      </c>
      <c r="O41" s="17">
        <f t="shared" si="6"/>
        <v>54.264153435897441</v>
      </c>
      <c r="P41" s="17">
        <f t="shared" si="6"/>
        <v>49.182139750000005</v>
      </c>
      <c r="Q41" s="17">
        <f t="shared" si="6"/>
        <v>50.113150277777784</v>
      </c>
      <c r="R41" s="17">
        <f t="shared" si="6"/>
        <v>52.068572527777775</v>
      </c>
      <c r="S41" s="17">
        <f t="shared" si="6"/>
        <v>50.076620027777771</v>
      </c>
      <c r="T41" s="17">
        <f t="shared" si="6"/>
        <v>47.377718361111107</v>
      </c>
      <c r="U41" s="17">
        <f t="shared" si="6"/>
        <v>50.179737514957267</v>
      </c>
      <c r="V41" s="17">
        <f t="shared" si="6"/>
        <v>54.709485476495722</v>
      </c>
      <c r="W41" s="17">
        <f t="shared" si="6"/>
        <v>49.936540027777781</v>
      </c>
      <c r="X41" s="17">
        <f t="shared" si="6"/>
        <v>53.057324777777772</v>
      </c>
      <c r="Y41" s="17">
        <f t="shared" si="6"/>
        <v>49.917778527777777</v>
      </c>
      <c r="Z41" s="17">
        <f t="shared" si="6"/>
        <v>49.705718500000003</v>
      </c>
      <c r="AA41" s="17">
        <f t="shared" si="6"/>
        <v>43.954883500000001</v>
      </c>
      <c r="AB41" s="17">
        <f t="shared" si="6"/>
        <v>47.870213749999998</v>
      </c>
      <c r="AC41" s="17">
        <f t="shared" si="6"/>
        <v>50.107461499999999</v>
      </c>
      <c r="AD41" s="17">
        <f t="shared" si="6"/>
        <v>49.809518499999996</v>
      </c>
      <c r="AE41" s="17">
        <f t="shared" si="6"/>
        <v>50.173295250000002</v>
      </c>
      <c r="AF41" s="17">
        <f>AVERAGE(B41:AE41)</f>
        <v>49.782174495571084</v>
      </c>
    </row>
    <row r="42" spans="1:32" ht="20.25" customHeight="1" x14ac:dyDescent="0.45">
      <c r="A42" s="8"/>
      <c r="B42" s="11"/>
      <c r="C42" s="5"/>
      <c r="D42" s="5"/>
      <c r="E42" s="16"/>
      <c r="F42" s="16"/>
      <c r="G42" s="16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3"/>
    </row>
    <row r="43" spans="1:32" ht="20.25" customHeight="1" x14ac:dyDescent="0.45">
      <c r="B43" s="6"/>
      <c r="C43" s="6"/>
      <c r="D43" s="6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3"/>
    </row>
    <row r="44" spans="1:32" ht="20.25" customHeight="1" x14ac:dyDescent="0.45"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23"/>
    </row>
    <row r="45" spans="1:32" ht="20.25" customHeight="1" x14ac:dyDescent="0.45"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23"/>
    </row>
    <row r="46" spans="1:32" ht="20.25" customHeight="1" x14ac:dyDescent="0.45"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23"/>
    </row>
    <row r="47" spans="1:32" ht="20.25" customHeight="1" x14ac:dyDescent="0.45"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23"/>
    </row>
    <row r="48" spans="1:32" ht="20.25" customHeight="1" x14ac:dyDescent="0.45"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23"/>
    </row>
    <row r="49" spans="2:32" ht="20.25" customHeight="1" x14ac:dyDescent="0.45"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23"/>
    </row>
    <row r="50" spans="2:32" ht="20.25" customHeight="1" x14ac:dyDescent="0.45"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23"/>
    </row>
    <row r="51" spans="2:32" ht="20.25" customHeight="1" x14ac:dyDescent="0.45"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23"/>
    </row>
    <row r="52" spans="2:32" ht="20.25" customHeight="1" x14ac:dyDescent="0.45"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23"/>
    </row>
    <row r="53" spans="2:32" ht="20.25" customHeight="1" x14ac:dyDescent="0.45"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23"/>
    </row>
    <row r="54" spans="2:32" ht="20.25" customHeight="1" x14ac:dyDescent="0.45"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23"/>
    </row>
    <row r="55" spans="2:32" ht="20.25" customHeight="1" x14ac:dyDescent="0.45"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23"/>
    </row>
    <row r="56" spans="2:32" ht="20.25" customHeight="1" x14ac:dyDescent="0.45"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23"/>
    </row>
    <row r="57" spans="2:32" ht="20.25" customHeight="1" x14ac:dyDescent="0.45"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23"/>
    </row>
  </sheetData>
  <phoneticPr fontId="19" type="noConversion"/>
  <pageMargins left="0.32" right="0.2" top="0.51" bottom="0.34" header="0.5" footer="0.34"/>
  <pageSetup scale="30" orientation="landscape" horizontalDpi="4294967293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N47"/>
  <sheetViews>
    <sheetView zoomScale="54" zoomScaleNormal="54" zoomScalePageLayoutView="54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B20" sqref="B20:AF20"/>
    </sheetView>
  </sheetViews>
  <sheetFormatPr defaultColWidth="11.53515625" defaultRowHeight="20" x14ac:dyDescent="0.4"/>
  <cols>
    <col min="1" max="1" width="32.53515625" style="19" customWidth="1"/>
    <col min="2" max="32" width="8.23046875" style="19" customWidth="1"/>
    <col min="33" max="33" width="12.69140625" style="19" customWidth="1"/>
    <col min="34" max="34" width="17.07421875" style="19" customWidth="1"/>
    <col min="35" max="16384" width="11.53515625" style="19"/>
  </cols>
  <sheetData>
    <row r="1" spans="1:34" ht="21" customHeight="1" x14ac:dyDescent="0.4">
      <c r="A1" s="42" t="s">
        <v>21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</row>
    <row r="2" spans="1:34" ht="21" customHeight="1" x14ac:dyDescent="0.4">
      <c r="A2" s="46">
        <v>45778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</row>
    <row r="3" spans="1:34" ht="21" customHeight="1" x14ac:dyDescent="0.4">
      <c r="A3" s="44" t="s">
        <v>19</v>
      </c>
      <c r="Z3" s="43"/>
      <c r="AA3" s="44"/>
      <c r="AB3" s="43"/>
      <c r="AC3" s="43"/>
      <c r="AD3" s="43"/>
      <c r="AE3" s="43"/>
      <c r="AF3" s="43"/>
      <c r="AG3" s="43"/>
      <c r="AH3" s="16" t="s">
        <v>39</v>
      </c>
    </row>
    <row r="4" spans="1:34" ht="21" customHeight="1" x14ac:dyDescent="0.4">
      <c r="B4" s="40">
        <v>1</v>
      </c>
      <c r="C4" s="40">
        <v>2</v>
      </c>
      <c r="D4" s="40">
        <v>3</v>
      </c>
      <c r="E4" s="40">
        <v>4</v>
      </c>
      <c r="F4" s="40">
        <v>5</v>
      </c>
      <c r="G4" s="40">
        <v>6</v>
      </c>
      <c r="H4" s="40">
        <v>7</v>
      </c>
      <c r="I4" s="40">
        <v>8</v>
      </c>
      <c r="J4" s="40">
        <v>9</v>
      </c>
      <c r="K4" s="40">
        <v>10</v>
      </c>
      <c r="L4" s="40">
        <v>11</v>
      </c>
      <c r="M4" s="40">
        <v>12</v>
      </c>
      <c r="N4" s="40">
        <v>13</v>
      </c>
      <c r="O4" s="40">
        <v>14</v>
      </c>
      <c r="P4" s="40">
        <v>15</v>
      </c>
      <c r="Q4" s="40">
        <v>16</v>
      </c>
      <c r="R4" s="40">
        <v>17</v>
      </c>
      <c r="S4" s="40">
        <v>18</v>
      </c>
      <c r="T4" s="40">
        <v>19</v>
      </c>
      <c r="U4" s="40">
        <v>20</v>
      </c>
      <c r="V4" s="40">
        <v>21</v>
      </c>
      <c r="W4" s="40">
        <v>22</v>
      </c>
      <c r="X4" s="40">
        <v>23</v>
      </c>
      <c r="Y4" s="40">
        <v>24</v>
      </c>
      <c r="Z4" s="40">
        <v>25</v>
      </c>
      <c r="AA4" s="40">
        <v>26</v>
      </c>
      <c r="AB4" s="40">
        <v>27</v>
      </c>
      <c r="AC4" s="40">
        <v>28</v>
      </c>
      <c r="AD4" s="40">
        <v>29</v>
      </c>
      <c r="AE4" s="40">
        <v>30</v>
      </c>
      <c r="AF4" s="40">
        <v>31</v>
      </c>
      <c r="AG4" s="16" t="s">
        <v>28</v>
      </c>
      <c r="AH4" s="16" t="s">
        <v>38</v>
      </c>
    </row>
    <row r="5" spans="1:34" ht="21" customHeight="1" x14ac:dyDescent="0.4">
      <c r="A5" s="25" t="s">
        <v>0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7"/>
    </row>
    <row r="6" spans="1:34" ht="21" customHeight="1" x14ac:dyDescent="0.4">
      <c r="A6" s="19" t="s">
        <v>1</v>
      </c>
      <c r="B6" s="18">
        <v>3.2815880000000002</v>
      </c>
      <c r="C6" s="18">
        <v>3.805053</v>
      </c>
      <c r="D6" s="18">
        <v>3.5492089999999998</v>
      </c>
      <c r="E6" s="18">
        <v>3.9555129999999998</v>
      </c>
      <c r="F6" s="18">
        <v>2.9722390000000001</v>
      </c>
      <c r="G6" s="18">
        <v>2.3242950000000002</v>
      </c>
      <c r="H6" s="18">
        <v>2.620447</v>
      </c>
      <c r="I6" s="18">
        <v>3.1888889999999996</v>
      </c>
      <c r="J6" s="18">
        <v>4.4656339999999997</v>
      </c>
      <c r="K6" s="18">
        <v>4.3695360000000001</v>
      </c>
      <c r="L6" s="18">
        <v>3.9996459999999998</v>
      </c>
      <c r="M6" s="18">
        <v>4.2848379999999997</v>
      </c>
      <c r="N6" s="18">
        <v>2.6571639999999999</v>
      </c>
      <c r="O6" s="18">
        <v>2.537455</v>
      </c>
      <c r="P6" s="18">
        <v>1.875051</v>
      </c>
      <c r="Q6" s="18">
        <v>3.0238350000000001</v>
      </c>
      <c r="R6" s="18">
        <v>2.9893130000000001</v>
      </c>
      <c r="S6" s="18">
        <v>2.9996740000000002</v>
      </c>
      <c r="T6" s="18">
        <v>2.7151200000000002</v>
      </c>
      <c r="U6" s="18">
        <v>4.2127990000000004</v>
      </c>
      <c r="V6" s="18">
        <v>4.3403299999999998</v>
      </c>
      <c r="W6" s="18">
        <v>4.2693430000000001</v>
      </c>
      <c r="X6" s="18">
        <v>3.4621680000000001</v>
      </c>
      <c r="Y6" s="18">
        <v>6.2801859999999996</v>
      </c>
      <c r="Z6" s="18">
        <v>4.2423510000000002</v>
      </c>
      <c r="AA6" s="18">
        <v>4.4791660000000002</v>
      </c>
      <c r="AB6" s="18">
        <v>4.0890149999999998</v>
      </c>
      <c r="AC6" s="18">
        <v>4.9916049999999998</v>
      </c>
      <c r="AD6" s="18">
        <v>4.7247459999999997</v>
      </c>
      <c r="AE6" s="18">
        <v>4.7247459999999997</v>
      </c>
      <c r="AF6" s="18">
        <v>4.7247459999999997</v>
      </c>
      <c r="AG6" s="25"/>
      <c r="AH6" s="17" t="s">
        <v>35</v>
      </c>
    </row>
    <row r="7" spans="1:34" ht="21" customHeight="1" x14ac:dyDescent="0.4">
      <c r="A7" s="19" t="s">
        <v>2</v>
      </c>
      <c r="B7" s="18">
        <v>10.932793</v>
      </c>
      <c r="C7" s="18">
        <v>11.901864249999999</v>
      </c>
      <c r="D7" s="18">
        <v>11.405932249999999</v>
      </c>
      <c r="E7" s="18">
        <v>13.42198625</v>
      </c>
      <c r="F7" s="18">
        <v>12.997130499999999</v>
      </c>
      <c r="G7" s="18">
        <v>13.0746965</v>
      </c>
      <c r="H7" s="18">
        <v>11.956255499999999</v>
      </c>
      <c r="I7" s="18">
        <v>12.62155525</v>
      </c>
      <c r="J7" s="18">
        <v>10.51287275</v>
      </c>
      <c r="K7" s="18">
        <v>9.9043600000000005</v>
      </c>
      <c r="L7" s="18">
        <v>11.079319250000001</v>
      </c>
      <c r="M7" s="18">
        <v>11.335120250000001</v>
      </c>
      <c r="N7" s="18">
        <v>10.45004275</v>
      </c>
      <c r="O7" s="18">
        <v>12.9229035</v>
      </c>
      <c r="P7" s="18">
        <v>14.577088</v>
      </c>
      <c r="Q7" s="18">
        <v>12.61031425</v>
      </c>
      <c r="R7" s="18">
        <v>12.117476750000002</v>
      </c>
      <c r="S7" s="18">
        <v>12.27278725</v>
      </c>
      <c r="T7" s="18">
        <v>12.57786275</v>
      </c>
      <c r="U7" s="18">
        <v>12.429820749999999</v>
      </c>
      <c r="V7" s="18">
        <v>10.089316</v>
      </c>
      <c r="W7" s="18">
        <v>10.26235775</v>
      </c>
      <c r="X7" s="18">
        <v>10.64927475</v>
      </c>
      <c r="Y7" s="18">
        <v>9.7906647500000012</v>
      </c>
      <c r="Z7" s="18">
        <v>10.461734</v>
      </c>
      <c r="AA7" s="18">
        <v>10.890876</v>
      </c>
      <c r="AB7" s="18">
        <v>11.221252499999999</v>
      </c>
      <c r="AC7" s="18">
        <v>10.122156500000003</v>
      </c>
      <c r="AD7" s="18">
        <v>10.554197999999998</v>
      </c>
      <c r="AE7" s="18">
        <v>10.554197999999998</v>
      </c>
      <c r="AF7" s="18">
        <v>10.554197999999998</v>
      </c>
      <c r="AG7" s="25"/>
      <c r="AH7" s="17" t="s">
        <v>34</v>
      </c>
    </row>
    <row r="8" spans="1:34" ht="21" customHeight="1" x14ac:dyDescent="0.4">
      <c r="B8" s="25" cm="1">
        <f t="array" aca="1" ref="B8" ca="1">SUM(B6+B15+B28+B35+B7:B39)</f>
        <v>0</v>
      </c>
      <c r="C8" s="25">
        <f t="shared" ref="C8:AD8" si="0">SUM(C6:C7)</f>
        <v>15.70691725</v>
      </c>
      <c r="D8" s="25">
        <f t="shared" si="0"/>
        <v>14.955141249999999</v>
      </c>
      <c r="E8" s="25">
        <f t="shared" si="0"/>
        <v>17.37749925</v>
      </c>
      <c r="F8" s="25">
        <f t="shared" si="0"/>
        <v>15.969369499999999</v>
      </c>
      <c r="G8" s="25">
        <f t="shared" si="0"/>
        <v>15.398991500000001</v>
      </c>
      <c r="H8" s="25">
        <f t="shared" si="0"/>
        <v>14.5767025</v>
      </c>
      <c r="I8" s="25">
        <f t="shared" si="0"/>
        <v>15.81044425</v>
      </c>
      <c r="J8" s="25">
        <f t="shared" si="0"/>
        <v>14.978506749999999</v>
      </c>
      <c r="K8" s="25">
        <f t="shared" si="0"/>
        <v>14.273896000000001</v>
      </c>
      <c r="L8" s="25">
        <f t="shared" si="0"/>
        <v>15.078965250000001</v>
      </c>
      <c r="M8" s="25">
        <f t="shared" si="0"/>
        <v>15.61995825</v>
      </c>
      <c r="N8" s="25">
        <f t="shared" si="0"/>
        <v>13.10720675</v>
      </c>
      <c r="O8" s="25">
        <f t="shared" si="0"/>
        <v>15.4603585</v>
      </c>
      <c r="P8" s="25">
        <f t="shared" si="0"/>
        <v>16.452138999999999</v>
      </c>
      <c r="Q8" s="25">
        <f t="shared" si="0"/>
        <v>15.63414925</v>
      </c>
      <c r="R8" s="25">
        <f t="shared" si="0"/>
        <v>15.106789750000001</v>
      </c>
      <c r="S8" s="25">
        <f t="shared" si="0"/>
        <v>15.272461250000001</v>
      </c>
      <c r="T8" s="25">
        <f t="shared" si="0"/>
        <v>15.29298275</v>
      </c>
      <c r="U8" s="25">
        <f t="shared" si="0"/>
        <v>16.642619750000001</v>
      </c>
      <c r="V8" s="25">
        <f t="shared" si="0"/>
        <v>14.429646</v>
      </c>
      <c r="W8" s="25">
        <f t="shared" si="0"/>
        <v>14.531700749999999</v>
      </c>
      <c r="X8" s="25">
        <f t="shared" si="0"/>
        <v>14.11144275</v>
      </c>
      <c r="Y8" s="25">
        <f t="shared" si="0"/>
        <v>16.070850750000002</v>
      </c>
      <c r="Z8" s="25">
        <f t="shared" si="0"/>
        <v>14.704084999999999</v>
      </c>
      <c r="AA8" s="25">
        <f t="shared" si="0"/>
        <v>15.370042000000002</v>
      </c>
      <c r="AB8" s="25">
        <f t="shared" si="0"/>
        <v>15.310267499999998</v>
      </c>
      <c r="AC8" s="25">
        <f t="shared" si="0"/>
        <v>15.113761500000003</v>
      </c>
      <c r="AD8" s="25">
        <f t="shared" si="0"/>
        <v>15.278943999999997</v>
      </c>
      <c r="AE8" s="25">
        <f t="shared" ref="AE8:AF8" si="1">SUM(AE6:AE7)</f>
        <v>15.278943999999997</v>
      </c>
      <c r="AF8" s="25">
        <f t="shared" si="1"/>
        <v>15.278943999999997</v>
      </c>
      <c r="AG8" s="25">
        <f ca="1">AVERAGE(B8:AF8)</f>
        <v>15.238971225806454</v>
      </c>
      <c r="AH8" s="17">
        <v>0</v>
      </c>
    </row>
    <row r="9" spans="1:34" ht="21" customHeight="1" x14ac:dyDescent="0.4">
      <c r="A9" s="25" t="s">
        <v>3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</row>
    <row r="10" spans="1:34" ht="21" customHeight="1" x14ac:dyDescent="0.4">
      <c r="A10" s="19" t="s">
        <v>18</v>
      </c>
      <c r="B10" s="35">
        <v>17.930699999999998</v>
      </c>
      <c r="C10" s="35">
        <v>15.912199999999999</v>
      </c>
      <c r="D10" s="35">
        <v>17.567699999999999</v>
      </c>
      <c r="E10" s="35">
        <v>18.055399999999999</v>
      </c>
      <c r="F10" s="35">
        <v>25.661000000000001</v>
      </c>
      <c r="G10" s="35">
        <v>14.803999999999998</v>
      </c>
      <c r="H10" s="35">
        <v>18.235199999999999</v>
      </c>
      <c r="I10" s="35">
        <v>18.268000000000001</v>
      </c>
      <c r="J10" s="35">
        <v>19.526399999999999</v>
      </c>
      <c r="K10" s="35">
        <v>15.656966666666667</v>
      </c>
      <c r="L10" s="35">
        <v>17.747966666666667</v>
      </c>
      <c r="M10" s="35">
        <v>19.425966666666664</v>
      </c>
      <c r="N10" s="35">
        <v>16.316299999999998</v>
      </c>
      <c r="O10" s="35">
        <v>16.1084</v>
      </c>
      <c r="P10" s="35">
        <v>15.373299999999999</v>
      </c>
      <c r="Q10" s="35">
        <v>16.116</v>
      </c>
      <c r="R10" s="35">
        <v>17.817699999999999</v>
      </c>
      <c r="S10" s="35">
        <v>18.324300000000001</v>
      </c>
      <c r="T10" s="35">
        <v>23.318099999999998</v>
      </c>
      <c r="U10" s="35">
        <v>16.201000000000001</v>
      </c>
      <c r="V10" s="35">
        <v>19.012499999999999</v>
      </c>
      <c r="W10" s="35">
        <v>18.490199999999998</v>
      </c>
      <c r="X10" s="35">
        <v>19.753</v>
      </c>
      <c r="Y10" s="35">
        <v>16.189799999999998</v>
      </c>
      <c r="Z10" s="35">
        <v>19.198599999999999</v>
      </c>
      <c r="AA10" s="35">
        <v>19.318300000000001</v>
      </c>
      <c r="AB10" s="35">
        <v>21.934799999999999</v>
      </c>
      <c r="AC10" s="35">
        <v>18.318200000000001</v>
      </c>
      <c r="AD10" s="35">
        <v>18.1677</v>
      </c>
      <c r="AE10" s="35">
        <v>16.975899999999999</v>
      </c>
      <c r="AF10" s="35">
        <v>16.3949</v>
      </c>
      <c r="AG10" s="25">
        <f>AVERAGE(B10:AF10)</f>
        <v>18.132919354838709</v>
      </c>
      <c r="AH10" s="17" t="s">
        <v>36</v>
      </c>
    </row>
    <row r="11" spans="1:34" ht="21" customHeight="1" x14ac:dyDescent="0.4">
      <c r="A11" s="17" t="s">
        <v>26</v>
      </c>
      <c r="B11" s="35">
        <v>-0.33999999999999997</v>
      </c>
      <c r="C11" s="35">
        <v>-0.372</v>
      </c>
      <c r="D11" s="35">
        <v>-0.502</v>
      </c>
      <c r="E11" s="35">
        <v>-0.49199999999999999</v>
      </c>
      <c r="F11" s="35">
        <v>-0.59699999999999998</v>
      </c>
      <c r="G11" s="35">
        <v>-0.16699999999999998</v>
      </c>
      <c r="H11" s="35">
        <v>0</v>
      </c>
      <c r="I11" s="35">
        <v>-0.16</v>
      </c>
      <c r="J11" s="35">
        <v>-0.378</v>
      </c>
      <c r="K11" s="35">
        <v>-0.39099999999999996</v>
      </c>
      <c r="L11" s="35">
        <v>-0.56999999999999995</v>
      </c>
      <c r="M11" s="35">
        <v>0.45499999999999996</v>
      </c>
      <c r="N11" s="35">
        <v>1.2</v>
      </c>
      <c r="O11" s="35">
        <v>0.98</v>
      </c>
      <c r="P11" s="35">
        <v>0.89599999999999991</v>
      </c>
      <c r="Q11" s="35">
        <v>0</v>
      </c>
      <c r="R11" s="35">
        <v>-0.28699999999999998</v>
      </c>
      <c r="S11" s="35">
        <v>-0.51100000000000001</v>
      </c>
      <c r="T11" s="35">
        <v>-9.1999999999999998E-2</v>
      </c>
      <c r="U11" s="35">
        <v>-0.51800000000000002</v>
      </c>
      <c r="V11" s="35">
        <v>-0.52300000000000002</v>
      </c>
      <c r="W11" s="35">
        <v>-0.47099999999999997</v>
      </c>
      <c r="X11" s="35">
        <v>-0.59</v>
      </c>
      <c r="Y11" s="35">
        <v>-0.56699999999999995</v>
      </c>
      <c r="Z11" s="35">
        <v>-0.58299999999999996</v>
      </c>
      <c r="AA11" s="35">
        <v>-0.53500000000000003</v>
      </c>
      <c r="AB11" s="35">
        <v>-0.747</v>
      </c>
      <c r="AC11" s="35">
        <v>-0.45999999999999996</v>
      </c>
      <c r="AD11" s="35">
        <v>-0.64400000000000002</v>
      </c>
      <c r="AE11" s="35">
        <v>-0.42699999999999999</v>
      </c>
      <c r="AF11" s="35">
        <v>-0.57499999999999996</v>
      </c>
      <c r="AG11" s="25">
        <v>-0.42</v>
      </c>
      <c r="AH11" s="17">
        <v>107.5</v>
      </c>
    </row>
    <row r="12" spans="1:34" ht="21" customHeight="1" x14ac:dyDescent="0.4">
      <c r="A12" s="19" t="s">
        <v>5</v>
      </c>
      <c r="B12" s="35">
        <v>0.3523</v>
      </c>
      <c r="C12" s="35">
        <v>0.36676999999999998</v>
      </c>
      <c r="D12" s="35">
        <v>0.52127000000000001</v>
      </c>
      <c r="E12" s="35">
        <v>0.88359999999999994</v>
      </c>
      <c r="F12" s="35">
        <v>1.1294199999999999</v>
      </c>
      <c r="G12" s="35">
        <v>1.48682</v>
      </c>
      <c r="H12" s="35">
        <v>1.51569</v>
      </c>
      <c r="I12" s="35">
        <v>1.42754</v>
      </c>
      <c r="J12" s="35">
        <v>1.33711</v>
      </c>
      <c r="K12" s="35">
        <v>1.35053</v>
      </c>
      <c r="L12" s="35">
        <v>1.3659999999999999</v>
      </c>
      <c r="M12" s="35">
        <v>1.31595</v>
      </c>
      <c r="N12" s="35">
        <v>1.2985799999999998</v>
      </c>
      <c r="O12" s="35">
        <v>1.30701</v>
      </c>
      <c r="P12" s="35">
        <v>1.0858399999999999</v>
      </c>
      <c r="Q12" s="35">
        <v>0.88922000000000001</v>
      </c>
      <c r="R12" s="35">
        <v>0.90547999999999995</v>
      </c>
      <c r="S12" s="35">
        <v>0.93132999999999999</v>
      </c>
      <c r="T12" s="35">
        <v>0.71258999999999995</v>
      </c>
      <c r="U12" s="35">
        <v>0.53503000000000001</v>
      </c>
      <c r="V12" s="35">
        <v>0.44744999999999996</v>
      </c>
      <c r="W12" s="35">
        <v>0.41139999999999999</v>
      </c>
      <c r="X12" s="35">
        <v>0.40486</v>
      </c>
      <c r="Y12" s="35">
        <v>0.41599999999999998</v>
      </c>
      <c r="Z12" s="35">
        <v>0.41936999999999997</v>
      </c>
      <c r="AA12" s="35">
        <v>0.44657999999999998</v>
      </c>
      <c r="AB12" s="35">
        <v>0.36293999999999998</v>
      </c>
      <c r="AC12" s="35">
        <v>0.32417999999999997</v>
      </c>
      <c r="AD12" s="35">
        <v>0.31118999999999997</v>
      </c>
      <c r="AE12" s="35">
        <v>0.31569999999999998</v>
      </c>
      <c r="AF12" s="35">
        <v>0.31623000000000001</v>
      </c>
      <c r="AG12" s="25">
        <f>AVERAGE(B12:AF12)</f>
        <v>0.80303161290322578</v>
      </c>
    </row>
    <row r="13" spans="1:34" ht="21" customHeight="1" x14ac:dyDescent="0.4">
      <c r="A13" s="19" t="s">
        <v>6</v>
      </c>
      <c r="B13" s="35">
        <v>0</v>
      </c>
      <c r="C13" s="35">
        <v>0</v>
      </c>
      <c r="D13" s="35">
        <v>0</v>
      </c>
      <c r="E13" s="35">
        <v>0</v>
      </c>
      <c r="F13" s="35">
        <v>0</v>
      </c>
      <c r="G13" s="35">
        <v>0.47303999999999996</v>
      </c>
      <c r="H13" s="35">
        <v>0.61457499999999998</v>
      </c>
      <c r="I13" s="35">
        <v>0.66073599999999999</v>
      </c>
      <c r="J13" s="35">
        <v>0.68066399999999994</v>
      </c>
      <c r="K13" s="35">
        <v>0</v>
      </c>
      <c r="L13" s="35">
        <v>0</v>
      </c>
      <c r="M13" s="35">
        <v>0</v>
      </c>
      <c r="N13" s="35">
        <v>0</v>
      </c>
      <c r="O13" s="35">
        <v>0</v>
      </c>
      <c r="P13" s="35">
        <v>0</v>
      </c>
      <c r="Q13" s="35">
        <v>0</v>
      </c>
      <c r="R13" s="35">
        <v>0</v>
      </c>
      <c r="S13" s="35">
        <v>0</v>
      </c>
      <c r="T13" s="35">
        <v>0</v>
      </c>
      <c r="U13" s="35">
        <v>0</v>
      </c>
      <c r="V13" s="35">
        <v>0</v>
      </c>
      <c r="W13" s="35">
        <v>0</v>
      </c>
      <c r="X13" s="35">
        <v>0</v>
      </c>
      <c r="Y13" s="35">
        <v>0</v>
      </c>
      <c r="Z13" s="35">
        <v>0</v>
      </c>
      <c r="AA13" s="35">
        <v>0</v>
      </c>
      <c r="AB13" s="35">
        <v>0</v>
      </c>
      <c r="AC13" s="35">
        <v>0</v>
      </c>
      <c r="AD13" s="35">
        <v>0</v>
      </c>
      <c r="AE13" s="35">
        <v>0</v>
      </c>
      <c r="AF13" s="35">
        <v>0</v>
      </c>
      <c r="AG13" s="25"/>
    </row>
    <row r="14" spans="1:34" ht="21" customHeight="1" x14ac:dyDescent="0.4">
      <c r="A14" s="19" t="s">
        <v>7</v>
      </c>
      <c r="B14" s="35">
        <v>0.54828399999999999</v>
      </c>
      <c r="C14" s="35">
        <v>0</v>
      </c>
      <c r="D14" s="35">
        <v>0</v>
      </c>
      <c r="E14" s="35">
        <v>0</v>
      </c>
      <c r="F14" s="35"/>
      <c r="G14" s="35">
        <v>0.31490799999999997</v>
      </c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>
        <v>0.77044000000000001</v>
      </c>
      <c r="U14" s="35"/>
      <c r="V14" s="35"/>
      <c r="W14" s="35"/>
      <c r="X14" s="35"/>
      <c r="Y14" s="35"/>
      <c r="Z14" s="35"/>
      <c r="AA14" s="35"/>
      <c r="AB14" s="35"/>
      <c r="AC14" s="35">
        <v>0.54828399999999999</v>
      </c>
      <c r="AD14" s="35"/>
      <c r="AE14" s="35"/>
      <c r="AF14" s="35"/>
      <c r="AG14" s="25"/>
    </row>
    <row r="15" spans="1:34" ht="21" customHeight="1" x14ac:dyDescent="0.4">
      <c r="B15" s="35">
        <f t="shared" ref="B15:AF15" si="2">SUM(B10:B14)</f>
        <v>18.491283999999997</v>
      </c>
      <c r="C15" s="35">
        <f t="shared" si="2"/>
        <v>15.906969999999999</v>
      </c>
      <c r="D15" s="35">
        <f t="shared" si="2"/>
        <v>17.586970000000001</v>
      </c>
      <c r="E15" s="35">
        <f t="shared" si="2"/>
        <v>18.446999999999999</v>
      </c>
      <c r="F15" s="35">
        <f t="shared" si="2"/>
        <v>26.19342</v>
      </c>
      <c r="G15" s="35">
        <f t="shared" si="2"/>
        <v>16.911767999999999</v>
      </c>
      <c r="H15" s="35">
        <f t="shared" si="2"/>
        <v>20.365464999999997</v>
      </c>
      <c r="I15" s="35">
        <f t="shared" si="2"/>
        <v>20.196276000000001</v>
      </c>
      <c r="J15" s="35">
        <f t="shared" si="2"/>
        <v>21.166173999999998</v>
      </c>
      <c r="K15" s="35">
        <f t="shared" si="2"/>
        <v>16.616496666666666</v>
      </c>
      <c r="L15" s="35">
        <f t="shared" si="2"/>
        <v>18.543966666666666</v>
      </c>
      <c r="M15" s="35">
        <f t="shared" si="2"/>
        <v>21.196916666666663</v>
      </c>
      <c r="N15" s="35">
        <f t="shared" si="2"/>
        <v>18.814879999999999</v>
      </c>
      <c r="O15" s="35">
        <f t="shared" si="2"/>
        <v>18.395409999999998</v>
      </c>
      <c r="P15" s="35">
        <f t="shared" si="2"/>
        <v>17.355139999999999</v>
      </c>
      <c r="Q15" s="35">
        <f t="shared" si="2"/>
        <v>17.005220000000001</v>
      </c>
      <c r="R15" s="35">
        <f t="shared" si="2"/>
        <v>18.43618</v>
      </c>
      <c r="S15" s="35">
        <f t="shared" si="2"/>
        <v>18.744630000000001</v>
      </c>
      <c r="T15" s="35">
        <f t="shared" si="2"/>
        <v>24.709129999999998</v>
      </c>
      <c r="U15" s="35">
        <f t="shared" si="2"/>
        <v>16.218029999999999</v>
      </c>
      <c r="V15" s="35">
        <f t="shared" si="2"/>
        <v>18.93695</v>
      </c>
      <c r="W15" s="35">
        <f t="shared" si="2"/>
        <v>18.430599999999998</v>
      </c>
      <c r="X15" s="35">
        <f t="shared" si="2"/>
        <v>19.56786</v>
      </c>
      <c r="Y15" s="35">
        <f t="shared" si="2"/>
        <v>16.038799999999998</v>
      </c>
      <c r="Z15" s="35">
        <f t="shared" si="2"/>
        <v>19.034970000000001</v>
      </c>
      <c r="AA15" s="35">
        <f t="shared" si="2"/>
        <v>19.229880000000001</v>
      </c>
      <c r="AB15" s="35">
        <f t="shared" si="2"/>
        <v>21.550739999999998</v>
      </c>
      <c r="AC15" s="35">
        <f t="shared" si="2"/>
        <v>18.730663999999997</v>
      </c>
      <c r="AD15" s="35">
        <f t="shared" si="2"/>
        <v>17.834890000000001</v>
      </c>
      <c r="AE15" s="35">
        <f t="shared" si="2"/>
        <v>16.864599999999999</v>
      </c>
      <c r="AF15" s="35">
        <f t="shared" si="2"/>
        <v>16.136130000000001</v>
      </c>
      <c r="AG15" s="25">
        <f>AVERAGE(B15:AF15)</f>
        <v>18.827658419354837</v>
      </c>
    </row>
    <row r="16" spans="1:34" ht="21" customHeight="1" x14ac:dyDescent="0.4">
      <c r="A16" s="25" t="s">
        <v>40</v>
      </c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</row>
    <row r="17" spans="1:35" ht="21" customHeight="1" x14ac:dyDescent="0.4">
      <c r="A17" s="19" t="s">
        <v>8</v>
      </c>
      <c r="B17" s="32">
        <v>12.79</v>
      </c>
      <c r="C17" s="32">
        <v>13.57</v>
      </c>
      <c r="D17" s="32">
        <v>12.98</v>
      </c>
      <c r="E17" s="32">
        <v>13.47</v>
      </c>
      <c r="F17" s="32">
        <v>12.47</v>
      </c>
      <c r="G17" s="32">
        <v>12.23</v>
      </c>
      <c r="H17" s="32">
        <v>13.31</v>
      </c>
      <c r="I17" s="32">
        <v>13.01</v>
      </c>
      <c r="J17" s="32">
        <v>13.34</v>
      </c>
      <c r="K17" s="32">
        <v>12.4</v>
      </c>
      <c r="L17" s="32">
        <v>13.2</v>
      </c>
      <c r="M17" s="32">
        <v>12.88</v>
      </c>
      <c r="N17" s="32">
        <v>13.11</v>
      </c>
      <c r="O17" s="32">
        <v>14.91</v>
      </c>
      <c r="P17" s="32">
        <v>13.86</v>
      </c>
      <c r="Q17" s="32">
        <v>13.9</v>
      </c>
      <c r="R17" s="32">
        <v>13.15</v>
      </c>
      <c r="S17" s="32">
        <v>12.37</v>
      </c>
      <c r="T17" s="32">
        <v>12.74</v>
      </c>
      <c r="U17" s="32">
        <v>13.3</v>
      </c>
      <c r="V17" s="32">
        <v>12.62</v>
      </c>
      <c r="W17" s="32">
        <v>13.91</v>
      </c>
      <c r="X17" s="32">
        <v>13.07</v>
      </c>
      <c r="Y17" s="32">
        <v>13.17</v>
      </c>
      <c r="Z17" s="32">
        <v>13.97</v>
      </c>
      <c r="AA17" s="32">
        <v>12.7</v>
      </c>
      <c r="AB17" s="32">
        <v>13.58</v>
      </c>
      <c r="AC17" s="32">
        <v>13.78</v>
      </c>
      <c r="AD17" s="32">
        <v>13.92</v>
      </c>
      <c r="AE17" s="32">
        <v>14.09</v>
      </c>
      <c r="AF17" s="32">
        <v>14.09</v>
      </c>
      <c r="AG17" s="25"/>
      <c r="AH17" s="17" t="s">
        <v>36</v>
      </c>
    </row>
    <row r="18" spans="1:35" ht="21" customHeight="1" x14ac:dyDescent="0.4">
      <c r="A18" s="17" t="s">
        <v>26</v>
      </c>
      <c r="B18" s="32">
        <v>0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2">
        <v>0</v>
      </c>
      <c r="L18" s="32">
        <v>0</v>
      </c>
      <c r="M18" s="32">
        <v>0</v>
      </c>
      <c r="N18" s="32">
        <v>0</v>
      </c>
      <c r="O18" s="32">
        <v>0</v>
      </c>
      <c r="P18" s="32">
        <v>0</v>
      </c>
      <c r="Q18" s="32">
        <v>0</v>
      </c>
      <c r="R18" s="32">
        <v>0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v>0</v>
      </c>
      <c r="Z18" s="32">
        <v>0</v>
      </c>
      <c r="AA18" s="32">
        <v>0</v>
      </c>
      <c r="AB18" s="32">
        <v>0</v>
      </c>
      <c r="AC18" s="32">
        <v>0</v>
      </c>
      <c r="AD18" s="32">
        <v>0</v>
      </c>
      <c r="AE18" s="32">
        <v>0</v>
      </c>
      <c r="AF18" s="32">
        <v>0</v>
      </c>
      <c r="AG18" s="25"/>
      <c r="AH18" s="17">
        <v>0</v>
      </c>
    </row>
    <row r="19" spans="1:35" ht="21" customHeight="1" x14ac:dyDescent="0.4">
      <c r="A19" s="19" t="s">
        <v>9</v>
      </c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</row>
    <row r="20" spans="1:35" ht="21" customHeight="1" x14ac:dyDescent="0.4">
      <c r="A20" s="19" t="s">
        <v>23</v>
      </c>
      <c r="B20" s="37">
        <v>90</v>
      </c>
      <c r="C20" s="37">
        <v>56</v>
      </c>
      <c r="D20" s="37">
        <v>67</v>
      </c>
      <c r="E20" s="37">
        <v>47</v>
      </c>
      <c r="F20" s="37">
        <v>107</v>
      </c>
      <c r="G20" s="37">
        <v>78</v>
      </c>
      <c r="H20" s="37">
        <v>78</v>
      </c>
      <c r="I20" s="37">
        <v>66</v>
      </c>
      <c r="J20" s="37">
        <v>70</v>
      </c>
      <c r="K20" s="37">
        <v>81</v>
      </c>
      <c r="L20" s="37">
        <v>80</v>
      </c>
      <c r="M20" s="37">
        <v>88</v>
      </c>
      <c r="N20" s="37">
        <v>90</v>
      </c>
      <c r="O20" s="37">
        <v>61</v>
      </c>
      <c r="P20" s="37">
        <v>63</v>
      </c>
      <c r="Q20" s="37">
        <v>64</v>
      </c>
      <c r="R20" s="37">
        <v>71</v>
      </c>
      <c r="S20" s="37">
        <v>72</v>
      </c>
      <c r="T20" s="37">
        <v>72</v>
      </c>
      <c r="U20" s="37">
        <v>75</v>
      </c>
      <c r="V20" s="37">
        <v>80</v>
      </c>
      <c r="W20" s="37">
        <v>67</v>
      </c>
      <c r="X20" s="37">
        <v>64</v>
      </c>
      <c r="Y20" s="37">
        <v>78</v>
      </c>
      <c r="Z20" s="37">
        <v>80</v>
      </c>
      <c r="AA20" s="37">
        <v>72</v>
      </c>
      <c r="AB20" s="37">
        <v>78</v>
      </c>
      <c r="AC20" s="37">
        <v>60</v>
      </c>
      <c r="AD20" s="37">
        <v>68</v>
      </c>
      <c r="AE20" s="37">
        <v>67</v>
      </c>
      <c r="AF20" s="37">
        <v>67</v>
      </c>
      <c r="AG20" s="25"/>
    </row>
    <row r="21" spans="1:35" ht="21" customHeight="1" x14ac:dyDescent="0.4">
      <c r="A21" s="19" t="s">
        <v>22</v>
      </c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25"/>
    </row>
    <row r="22" spans="1:35" ht="21" customHeight="1" x14ac:dyDescent="0.4">
      <c r="A22" s="19" t="s">
        <v>24</v>
      </c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25"/>
    </row>
    <row r="23" spans="1:35" ht="21" customHeight="1" x14ac:dyDescent="0.4">
      <c r="A23" s="19" t="s">
        <v>25</v>
      </c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25"/>
    </row>
    <row r="24" spans="1:35" ht="21" customHeight="1" x14ac:dyDescent="0.4">
      <c r="A24" s="19" t="s">
        <v>17</v>
      </c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25"/>
    </row>
    <row r="25" spans="1:35" ht="21" customHeight="1" x14ac:dyDescent="0.4">
      <c r="A25" s="19" t="s">
        <v>5</v>
      </c>
      <c r="B25" s="32">
        <v>0.54</v>
      </c>
      <c r="C25" s="32">
        <v>0.54</v>
      </c>
      <c r="D25" s="32">
        <v>0.54</v>
      </c>
      <c r="E25" s="32">
        <v>0.54</v>
      </c>
      <c r="F25" s="32">
        <v>0.54</v>
      </c>
      <c r="G25" s="32">
        <v>0.54</v>
      </c>
      <c r="H25" s="32">
        <v>0.71</v>
      </c>
      <c r="I25" s="32">
        <v>0.71</v>
      </c>
      <c r="J25" s="32">
        <v>0.71</v>
      </c>
      <c r="K25" s="32">
        <v>0.71</v>
      </c>
      <c r="L25" s="32">
        <v>0.71</v>
      </c>
      <c r="M25" s="32">
        <v>0.71</v>
      </c>
      <c r="N25" s="32">
        <v>0.71</v>
      </c>
      <c r="O25" s="32">
        <v>0.71</v>
      </c>
      <c r="P25" s="32">
        <v>0.71</v>
      </c>
      <c r="Q25" s="32">
        <v>0.71</v>
      </c>
      <c r="R25" s="32">
        <v>0.71</v>
      </c>
      <c r="S25" s="32">
        <v>0.71</v>
      </c>
      <c r="T25" s="32">
        <v>0.71</v>
      </c>
      <c r="U25" s="32">
        <v>0.77</v>
      </c>
      <c r="V25" s="32">
        <v>0.77</v>
      </c>
      <c r="W25" s="32">
        <v>0.77</v>
      </c>
      <c r="X25" s="32">
        <v>0.77</v>
      </c>
      <c r="Y25" s="32">
        <v>0.77</v>
      </c>
      <c r="Z25" s="32">
        <v>0.77</v>
      </c>
      <c r="AA25" s="32">
        <v>0.77</v>
      </c>
      <c r="AB25" s="32">
        <v>0.77</v>
      </c>
      <c r="AC25" s="32">
        <v>0.77</v>
      </c>
      <c r="AD25" s="32">
        <v>0.77</v>
      </c>
      <c r="AE25" s="32">
        <v>0.77</v>
      </c>
      <c r="AF25" s="32">
        <v>0.77</v>
      </c>
      <c r="AG25" s="25"/>
    </row>
    <row r="26" spans="1:35" ht="21" customHeight="1" x14ac:dyDescent="0.4">
      <c r="A26" s="19" t="s">
        <v>10</v>
      </c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25"/>
    </row>
    <row r="27" spans="1:35" ht="21" customHeight="1" x14ac:dyDescent="0.4">
      <c r="A27" s="19" t="s">
        <v>7</v>
      </c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25"/>
    </row>
    <row r="28" spans="1:35" ht="21" customHeight="1" x14ac:dyDescent="0.4">
      <c r="B28" s="25">
        <f>SUM(B17,B24,B25,B26,B27,B18)</f>
        <v>13.329999999999998</v>
      </c>
      <c r="C28" s="25">
        <f t="shared" ref="C28:Z28" si="3">SUM(C17,C24,C25,C26,C27,C18)</f>
        <v>14.11</v>
      </c>
      <c r="D28" s="25">
        <f t="shared" si="3"/>
        <v>13.52</v>
      </c>
      <c r="E28" s="25">
        <f t="shared" si="3"/>
        <v>14.010000000000002</v>
      </c>
      <c r="F28" s="25">
        <f t="shared" si="3"/>
        <v>13.010000000000002</v>
      </c>
      <c r="G28" s="25">
        <f t="shared" si="3"/>
        <v>12.77</v>
      </c>
      <c r="H28" s="25">
        <f t="shared" si="3"/>
        <v>14.02</v>
      </c>
      <c r="I28" s="25">
        <f t="shared" si="3"/>
        <v>13.719999999999999</v>
      </c>
      <c r="J28" s="25">
        <f t="shared" si="3"/>
        <v>14.05</v>
      </c>
      <c r="K28" s="25">
        <f t="shared" si="3"/>
        <v>13.11</v>
      </c>
      <c r="L28" s="25">
        <f t="shared" si="3"/>
        <v>13.91</v>
      </c>
      <c r="M28" s="25">
        <f t="shared" si="3"/>
        <v>13.59</v>
      </c>
      <c r="N28" s="25">
        <f t="shared" si="3"/>
        <v>13.82</v>
      </c>
      <c r="O28" s="25">
        <f t="shared" si="3"/>
        <v>15.620000000000001</v>
      </c>
      <c r="P28" s="25">
        <f t="shared" si="3"/>
        <v>14.57</v>
      </c>
      <c r="Q28" s="25">
        <f t="shared" si="3"/>
        <v>14.61</v>
      </c>
      <c r="R28" s="25">
        <f t="shared" si="3"/>
        <v>13.86</v>
      </c>
      <c r="S28" s="25">
        <f t="shared" si="3"/>
        <v>13.079999999999998</v>
      </c>
      <c r="T28" s="25">
        <f t="shared" si="3"/>
        <v>13.45</v>
      </c>
      <c r="U28" s="25">
        <f t="shared" si="3"/>
        <v>14.07</v>
      </c>
      <c r="V28" s="25">
        <f t="shared" si="3"/>
        <v>13.389999999999999</v>
      </c>
      <c r="W28" s="25">
        <f t="shared" si="3"/>
        <v>14.68</v>
      </c>
      <c r="X28" s="25">
        <f t="shared" si="3"/>
        <v>13.84</v>
      </c>
      <c r="Y28" s="25">
        <f t="shared" si="3"/>
        <v>13.94</v>
      </c>
      <c r="Z28" s="25">
        <f t="shared" si="3"/>
        <v>14.74</v>
      </c>
      <c r="AA28" s="25">
        <f t="shared" ref="AA28:AF28" si="4">SUM(AA17,AA24,AA25,AA26,AA27,AA18)</f>
        <v>13.469999999999999</v>
      </c>
      <c r="AB28" s="25">
        <f t="shared" si="4"/>
        <v>14.35</v>
      </c>
      <c r="AC28" s="25">
        <f t="shared" si="4"/>
        <v>14.549999999999999</v>
      </c>
      <c r="AD28" s="25">
        <f t="shared" si="4"/>
        <v>14.69</v>
      </c>
      <c r="AE28" s="25">
        <f t="shared" si="4"/>
        <v>14.86</v>
      </c>
      <c r="AF28" s="25">
        <f t="shared" si="4"/>
        <v>14.86</v>
      </c>
      <c r="AG28" s="25">
        <f>AVERAGE(B28:AF28)</f>
        <v>13.987096774193549</v>
      </c>
      <c r="AH28" s="17"/>
      <c r="AI28" s="45"/>
    </row>
    <row r="29" spans="1:35" ht="21" customHeight="1" x14ac:dyDescent="0.4">
      <c r="A29" s="25" t="s">
        <v>11</v>
      </c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17" t="s">
        <v>37</v>
      </c>
      <c r="AI29" s="45"/>
    </row>
    <row r="30" spans="1:35" ht="21" customHeight="1" x14ac:dyDescent="0.4">
      <c r="A30" s="19" t="s">
        <v>12</v>
      </c>
      <c r="AG30" s="19">
        <v>1.85</v>
      </c>
      <c r="AH30" s="17" t="s">
        <v>34</v>
      </c>
      <c r="AI30" s="45"/>
    </row>
    <row r="31" spans="1:35" ht="21" customHeight="1" x14ac:dyDescent="0.4">
      <c r="A31" s="19" t="s">
        <v>27</v>
      </c>
      <c r="AG31" s="19">
        <f>SUM(E31:AF31)</f>
        <v>0</v>
      </c>
      <c r="AH31" s="17">
        <v>0</v>
      </c>
      <c r="AI31" s="45"/>
    </row>
    <row r="32" spans="1:35" ht="21" customHeight="1" x14ac:dyDescent="0.4">
      <c r="A32" s="19" t="s">
        <v>4</v>
      </c>
      <c r="B32" s="19">
        <v>1.3366</v>
      </c>
      <c r="C32" s="19">
        <v>1.3774000000000002</v>
      </c>
      <c r="D32" s="19">
        <v>1.3660999999999999</v>
      </c>
      <c r="E32" s="19">
        <v>1.3497000000000001</v>
      </c>
      <c r="F32" s="19">
        <v>1.3999000000000001</v>
      </c>
      <c r="G32" s="19">
        <v>1.3394999999999999</v>
      </c>
      <c r="H32" s="19">
        <v>1.3055999999999999</v>
      </c>
      <c r="I32" s="19">
        <v>1.411</v>
      </c>
      <c r="J32" s="19">
        <v>1.3380000000000001</v>
      </c>
      <c r="K32" s="19">
        <v>1.3074000000000001</v>
      </c>
      <c r="L32" s="19">
        <v>1.4309000000000001</v>
      </c>
      <c r="M32" s="19">
        <v>1.3540999999999999</v>
      </c>
      <c r="N32" s="19">
        <v>1.3189000000000002</v>
      </c>
      <c r="O32" s="19">
        <v>1.3774000000000002</v>
      </c>
      <c r="P32" s="19">
        <v>1.3357999999999999</v>
      </c>
      <c r="Q32" s="19">
        <v>1.3660999999999999</v>
      </c>
      <c r="R32" s="19">
        <v>1.3175999999999999</v>
      </c>
      <c r="S32" s="19">
        <v>1.3752</v>
      </c>
      <c r="T32" s="19">
        <v>1.397</v>
      </c>
      <c r="U32" s="19">
        <v>1.3309000000000002</v>
      </c>
      <c r="V32" s="19">
        <v>1.1817</v>
      </c>
      <c r="W32" s="19">
        <v>1.3905000000000001</v>
      </c>
      <c r="X32" s="19">
        <v>1.3408</v>
      </c>
      <c r="Y32" s="19">
        <v>1.3437999999999999</v>
      </c>
      <c r="Z32" s="19">
        <v>1.4527999999999999</v>
      </c>
      <c r="AA32" s="19">
        <v>1.3860999999999999</v>
      </c>
      <c r="AB32" s="19">
        <v>1.3840999999999999</v>
      </c>
      <c r="AC32" s="19">
        <v>1.3504</v>
      </c>
      <c r="AD32" s="19">
        <v>1.3575999999999999</v>
      </c>
      <c r="AE32" s="19">
        <v>1.3575999999999999</v>
      </c>
      <c r="AF32" s="19">
        <v>1.3575999999999999</v>
      </c>
      <c r="AG32" s="19">
        <v>1.3297000000000001</v>
      </c>
      <c r="AI32" s="45"/>
    </row>
    <row r="33" spans="1:40" ht="21" customHeight="1" x14ac:dyDescent="0.4">
      <c r="A33" s="19" t="s">
        <v>13</v>
      </c>
    </row>
    <row r="34" spans="1:40" ht="21" customHeight="1" x14ac:dyDescent="0.4">
      <c r="A34" s="19" t="s">
        <v>10</v>
      </c>
    </row>
    <row r="35" spans="1:40" ht="21" customHeight="1" x14ac:dyDescent="0.4">
      <c r="B35" s="25">
        <f t="shared" ref="B35:N35" si="5">SUM(B30:B34)</f>
        <v>1.3366</v>
      </c>
      <c r="C35" s="25">
        <f t="shared" si="5"/>
        <v>1.3774000000000002</v>
      </c>
      <c r="D35" s="25">
        <f t="shared" si="5"/>
        <v>1.3660999999999999</v>
      </c>
      <c r="E35" s="25">
        <f t="shared" si="5"/>
        <v>1.3497000000000001</v>
      </c>
      <c r="F35" s="25">
        <f t="shared" si="5"/>
        <v>1.3999000000000001</v>
      </c>
      <c r="G35" s="25">
        <f t="shared" si="5"/>
        <v>1.3394999999999999</v>
      </c>
      <c r="H35" s="25">
        <f t="shared" si="5"/>
        <v>1.3055999999999999</v>
      </c>
      <c r="I35" s="25">
        <f t="shared" si="5"/>
        <v>1.411</v>
      </c>
      <c r="J35" s="25">
        <f t="shared" si="5"/>
        <v>1.3380000000000001</v>
      </c>
      <c r="K35" s="25">
        <f t="shared" si="5"/>
        <v>1.3074000000000001</v>
      </c>
      <c r="L35" s="25">
        <f t="shared" si="5"/>
        <v>1.4309000000000001</v>
      </c>
      <c r="M35" s="25">
        <f t="shared" si="5"/>
        <v>1.3540999999999999</v>
      </c>
      <c r="N35" s="25">
        <f t="shared" si="5"/>
        <v>1.3189000000000002</v>
      </c>
      <c r="O35" s="25">
        <f t="shared" ref="O35:AF35" si="6">SUM(O30:O34)</f>
        <v>1.3774000000000002</v>
      </c>
      <c r="P35" s="25">
        <f t="shared" si="6"/>
        <v>1.3357999999999999</v>
      </c>
      <c r="Q35" s="25">
        <f t="shared" si="6"/>
        <v>1.3660999999999999</v>
      </c>
      <c r="R35" s="25">
        <f t="shared" si="6"/>
        <v>1.3175999999999999</v>
      </c>
      <c r="S35" s="25">
        <f t="shared" si="6"/>
        <v>1.3752</v>
      </c>
      <c r="T35" s="25">
        <f t="shared" si="6"/>
        <v>1.397</v>
      </c>
      <c r="U35" s="25">
        <f t="shared" si="6"/>
        <v>1.3309000000000002</v>
      </c>
      <c r="V35" s="25">
        <f t="shared" si="6"/>
        <v>1.1817</v>
      </c>
      <c r="W35" s="25">
        <f t="shared" si="6"/>
        <v>1.3905000000000001</v>
      </c>
      <c r="X35" s="25">
        <f t="shared" si="6"/>
        <v>1.3408</v>
      </c>
      <c r="Y35" s="25">
        <f t="shared" si="6"/>
        <v>1.3437999999999999</v>
      </c>
      <c r="Z35" s="25">
        <f t="shared" si="6"/>
        <v>1.4527999999999999</v>
      </c>
      <c r="AA35" s="25">
        <f t="shared" si="6"/>
        <v>1.3860999999999999</v>
      </c>
      <c r="AB35" s="25">
        <f t="shared" si="6"/>
        <v>1.3840999999999999</v>
      </c>
      <c r="AC35" s="25">
        <f t="shared" si="6"/>
        <v>1.3504</v>
      </c>
      <c r="AD35" s="25">
        <f t="shared" si="6"/>
        <v>1.3575999999999999</v>
      </c>
      <c r="AE35" s="25">
        <f t="shared" si="6"/>
        <v>1.3575999999999999</v>
      </c>
      <c r="AF35" s="25">
        <f t="shared" si="6"/>
        <v>1.3575999999999999</v>
      </c>
      <c r="AG35" s="25">
        <f>AVERAGE(B35:AF35)</f>
        <v>1.3560677419354832</v>
      </c>
    </row>
    <row r="36" spans="1:40" ht="21" customHeight="1" x14ac:dyDescent="0.4">
      <c r="A36" s="25" t="s">
        <v>30</v>
      </c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</row>
    <row r="37" spans="1:40" ht="21" customHeight="1" x14ac:dyDescent="0.4">
      <c r="A37" s="19" t="s">
        <v>4</v>
      </c>
      <c r="B37" s="17">
        <v>0.3</v>
      </c>
      <c r="C37" s="17">
        <v>0.6</v>
      </c>
      <c r="D37" s="17">
        <v>0.2</v>
      </c>
      <c r="E37" s="17">
        <v>0.6</v>
      </c>
      <c r="F37" s="17">
        <v>0.3</v>
      </c>
      <c r="G37" s="17">
        <v>0.4</v>
      </c>
      <c r="H37" s="17">
        <v>0.4</v>
      </c>
      <c r="I37" s="17">
        <v>0.4</v>
      </c>
      <c r="J37" s="17">
        <v>0.5</v>
      </c>
      <c r="K37" s="17">
        <v>0.2</v>
      </c>
      <c r="L37" s="17">
        <v>0.6</v>
      </c>
      <c r="M37" s="17">
        <v>0.3</v>
      </c>
      <c r="N37" s="17">
        <v>0.6</v>
      </c>
      <c r="O37" s="17">
        <v>0.5</v>
      </c>
      <c r="P37" s="17">
        <v>0.2</v>
      </c>
      <c r="Q37" s="17">
        <v>0.3</v>
      </c>
      <c r="R37" s="17">
        <v>0.6</v>
      </c>
      <c r="S37" s="17">
        <v>0.6</v>
      </c>
      <c r="T37" s="17">
        <v>0.4</v>
      </c>
      <c r="U37" s="17">
        <v>0.3</v>
      </c>
      <c r="V37" s="17">
        <v>0.6</v>
      </c>
      <c r="W37" s="17">
        <v>0.3</v>
      </c>
      <c r="X37" s="22">
        <v>0.6</v>
      </c>
      <c r="Y37" s="22">
        <v>0.2</v>
      </c>
      <c r="Z37" s="22">
        <v>0.6</v>
      </c>
      <c r="AA37" s="22">
        <v>0.6</v>
      </c>
      <c r="AB37" s="22">
        <v>0.6</v>
      </c>
      <c r="AC37" s="22">
        <v>0.4</v>
      </c>
      <c r="AD37" s="22">
        <v>0.5</v>
      </c>
      <c r="AE37" s="22">
        <v>0.6</v>
      </c>
      <c r="AF37" s="22">
        <v>0.4</v>
      </c>
      <c r="AG37" s="25">
        <f>AVERAGE(B37:AF37)</f>
        <v>0.44193548387096765</v>
      </c>
    </row>
    <row r="38" spans="1:40" ht="21" customHeight="1" x14ac:dyDescent="0.4">
      <c r="A38" s="19" t="s">
        <v>42</v>
      </c>
      <c r="B38" s="17">
        <v>0</v>
      </c>
      <c r="C38" s="17">
        <v>0</v>
      </c>
      <c r="D38" s="17">
        <v>0</v>
      </c>
      <c r="E38" s="17">
        <v>0</v>
      </c>
      <c r="F38" s="17">
        <v>0.3</v>
      </c>
      <c r="G38" s="17">
        <v>0.5</v>
      </c>
      <c r="H38" s="17">
        <v>0.6</v>
      </c>
      <c r="I38" s="17">
        <v>0.7</v>
      </c>
      <c r="J38" s="17">
        <v>0.3</v>
      </c>
      <c r="K38" s="17">
        <v>0</v>
      </c>
      <c r="L38" s="17">
        <v>0</v>
      </c>
      <c r="M38" s="17">
        <v>0</v>
      </c>
      <c r="N38" s="17">
        <v>0</v>
      </c>
      <c r="O38" s="17">
        <v>0</v>
      </c>
      <c r="P38" s="17">
        <v>0</v>
      </c>
      <c r="Q38" s="17">
        <v>0</v>
      </c>
      <c r="R38" s="17">
        <v>0</v>
      </c>
      <c r="S38" s="17">
        <v>0</v>
      </c>
      <c r="T38" s="17">
        <v>0</v>
      </c>
      <c r="U38" s="17">
        <v>0</v>
      </c>
      <c r="V38" s="17">
        <v>0</v>
      </c>
      <c r="W38" s="17">
        <v>0</v>
      </c>
      <c r="X38" s="22">
        <v>0</v>
      </c>
      <c r="Y38" s="22">
        <v>0</v>
      </c>
      <c r="Z38" s="22">
        <v>0</v>
      </c>
      <c r="AA38" s="22">
        <v>0</v>
      </c>
      <c r="AB38" s="22">
        <v>0</v>
      </c>
      <c r="AC38" s="22">
        <v>0</v>
      </c>
      <c r="AD38" s="22">
        <v>0</v>
      </c>
      <c r="AE38" s="22">
        <v>0</v>
      </c>
      <c r="AF38" s="22">
        <v>0</v>
      </c>
      <c r="AG38" s="25"/>
    </row>
    <row r="39" spans="1:40" ht="21" customHeight="1" x14ac:dyDescent="0.4">
      <c r="B39" s="17">
        <f>SUM(B37:B38)</f>
        <v>0.3</v>
      </c>
      <c r="C39" s="17">
        <f t="shared" ref="C39:AF39" si="7">SUM(C37:C38)</f>
        <v>0.6</v>
      </c>
      <c r="D39" s="17">
        <f t="shared" si="7"/>
        <v>0.2</v>
      </c>
      <c r="E39" s="17">
        <f t="shared" si="7"/>
        <v>0.6</v>
      </c>
      <c r="F39" s="17">
        <f t="shared" si="7"/>
        <v>0.6</v>
      </c>
      <c r="G39" s="17">
        <f t="shared" si="7"/>
        <v>0.9</v>
      </c>
      <c r="H39" s="17">
        <f t="shared" si="7"/>
        <v>1</v>
      </c>
      <c r="I39" s="17">
        <f t="shared" si="7"/>
        <v>1.1000000000000001</v>
      </c>
      <c r="J39" s="17">
        <f t="shared" si="7"/>
        <v>0.8</v>
      </c>
      <c r="K39" s="17">
        <f t="shared" si="7"/>
        <v>0.2</v>
      </c>
      <c r="L39" s="17">
        <f t="shared" si="7"/>
        <v>0.6</v>
      </c>
      <c r="M39" s="17">
        <f t="shared" si="7"/>
        <v>0.3</v>
      </c>
      <c r="N39" s="17">
        <f t="shared" si="7"/>
        <v>0.6</v>
      </c>
      <c r="O39" s="17">
        <f t="shared" si="7"/>
        <v>0.5</v>
      </c>
      <c r="P39" s="17">
        <f t="shared" si="7"/>
        <v>0.2</v>
      </c>
      <c r="Q39" s="17">
        <f t="shared" si="7"/>
        <v>0.3</v>
      </c>
      <c r="R39" s="17">
        <f t="shared" si="7"/>
        <v>0.6</v>
      </c>
      <c r="S39" s="17">
        <f t="shared" si="7"/>
        <v>0.6</v>
      </c>
      <c r="T39" s="17">
        <f t="shared" si="7"/>
        <v>0.4</v>
      </c>
      <c r="U39" s="17">
        <f t="shared" si="7"/>
        <v>0.3</v>
      </c>
      <c r="V39" s="17">
        <f t="shared" si="7"/>
        <v>0.6</v>
      </c>
      <c r="W39" s="17">
        <f t="shared" si="7"/>
        <v>0.3</v>
      </c>
      <c r="X39" s="17">
        <f t="shared" si="7"/>
        <v>0.6</v>
      </c>
      <c r="Y39" s="17">
        <f t="shared" si="7"/>
        <v>0.2</v>
      </c>
      <c r="Z39" s="17">
        <f t="shared" si="7"/>
        <v>0.6</v>
      </c>
      <c r="AA39" s="17">
        <f t="shared" si="7"/>
        <v>0.6</v>
      </c>
      <c r="AB39" s="17">
        <f t="shared" si="7"/>
        <v>0.6</v>
      </c>
      <c r="AC39" s="17">
        <f t="shared" si="7"/>
        <v>0.4</v>
      </c>
      <c r="AD39" s="17">
        <f t="shared" si="7"/>
        <v>0.5</v>
      </c>
      <c r="AE39" s="17">
        <f t="shared" si="7"/>
        <v>0.6</v>
      </c>
      <c r="AF39" s="17">
        <f t="shared" si="7"/>
        <v>0.4</v>
      </c>
      <c r="AG39" s="25"/>
    </row>
    <row r="40" spans="1:40" ht="21" customHeight="1" x14ac:dyDescent="0.4">
      <c r="A40" s="19" t="s">
        <v>15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</row>
    <row r="41" spans="1:40" ht="21" customHeight="1" x14ac:dyDescent="0.4">
      <c r="A41" s="19" t="s">
        <v>16</v>
      </c>
      <c r="AG41" s="25"/>
    </row>
    <row r="42" spans="1:40" ht="21" customHeight="1" x14ac:dyDescent="0.4">
      <c r="A42" s="25" t="s">
        <v>20</v>
      </c>
      <c r="B42" s="25">
        <f ca="1">SUM(B8+B15+B28+B35+B39)</f>
        <v>46.335664999999992</v>
      </c>
      <c r="C42" s="25">
        <f>SUM(C8+C15+C28+C35+C39)</f>
        <v>47.70128725</v>
      </c>
      <c r="D42" s="25">
        <f t="shared" ref="D42:AF42" si="8">SUM(D8+D15+D28+D35+D39)</f>
        <v>47.628211250000007</v>
      </c>
      <c r="E42" s="25">
        <f t="shared" si="8"/>
        <v>51.784199250000007</v>
      </c>
      <c r="F42" s="25">
        <f t="shared" si="8"/>
        <v>57.172689500000011</v>
      </c>
      <c r="G42" s="25">
        <f t="shared" si="8"/>
        <v>47.320259499999999</v>
      </c>
      <c r="H42" s="25">
        <f t="shared" si="8"/>
        <v>51.267767499999991</v>
      </c>
      <c r="I42" s="25">
        <f t="shared" si="8"/>
        <v>52.237720250000002</v>
      </c>
      <c r="J42" s="25">
        <f t="shared" si="8"/>
        <v>52.332680750000002</v>
      </c>
      <c r="K42" s="25">
        <f t="shared" si="8"/>
        <v>45.507792666666674</v>
      </c>
      <c r="L42" s="25">
        <f t="shared" si="8"/>
        <v>49.563831916666672</v>
      </c>
      <c r="M42" s="25">
        <f t="shared" si="8"/>
        <v>52.060974916666666</v>
      </c>
      <c r="N42" s="25">
        <f t="shared" si="8"/>
        <v>47.660986749999999</v>
      </c>
      <c r="O42" s="25">
        <f t="shared" si="8"/>
        <v>51.353168500000002</v>
      </c>
      <c r="P42" s="25">
        <f t="shared" si="8"/>
        <v>49.913078999999996</v>
      </c>
      <c r="Q42" s="25">
        <f t="shared" si="8"/>
        <v>48.915469250000001</v>
      </c>
      <c r="R42" s="25">
        <f t="shared" si="8"/>
        <v>49.320569749999997</v>
      </c>
      <c r="S42" s="25">
        <f t="shared" si="8"/>
        <v>49.072291249999999</v>
      </c>
      <c r="T42" s="25">
        <f t="shared" si="8"/>
        <v>55.249112749999995</v>
      </c>
      <c r="U42" s="25">
        <f t="shared" si="8"/>
        <v>48.561549749999998</v>
      </c>
      <c r="V42" s="25">
        <f t="shared" si="8"/>
        <v>48.538296000000003</v>
      </c>
      <c r="W42" s="25">
        <f t="shared" si="8"/>
        <v>49.332800749999997</v>
      </c>
      <c r="X42" s="25">
        <f t="shared" si="8"/>
        <v>49.460102749999997</v>
      </c>
      <c r="Y42" s="25">
        <f t="shared" si="8"/>
        <v>47.593450750000002</v>
      </c>
      <c r="Z42" s="25">
        <f t="shared" si="8"/>
        <v>50.531855</v>
      </c>
      <c r="AA42" s="25">
        <f t="shared" si="8"/>
        <v>50.056022000000006</v>
      </c>
      <c r="AB42" s="25">
        <f t="shared" si="8"/>
        <v>53.195107499999999</v>
      </c>
      <c r="AC42" s="25">
        <f t="shared" si="8"/>
        <v>50.144825499999996</v>
      </c>
      <c r="AD42" s="25">
        <f t="shared" si="8"/>
        <v>49.661433999999993</v>
      </c>
      <c r="AE42" s="25">
        <f t="shared" si="8"/>
        <v>48.961143999999997</v>
      </c>
      <c r="AF42" s="25">
        <f t="shared" si="8"/>
        <v>48.032673999999993</v>
      </c>
      <c r="AG42" s="25">
        <f ca="1">AVERAGE(B42:AF42)</f>
        <v>48.573081258064519</v>
      </c>
    </row>
    <row r="43" spans="1:40" ht="20.25" customHeight="1" x14ac:dyDescent="0.4">
      <c r="A43" s="25"/>
      <c r="B43" s="16"/>
      <c r="C43" s="16"/>
      <c r="D43" s="16"/>
      <c r="E43" s="16"/>
      <c r="F43" s="16"/>
      <c r="G43" s="16"/>
      <c r="H43" s="17"/>
      <c r="I43" s="17"/>
      <c r="J43" s="17"/>
      <c r="K43" s="17"/>
      <c r="L43" s="17"/>
      <c r="M43" s="17"/>
      <c r="N43" s="17"/>
      <c r="O43" s="17"/>
      <c r="P43" s="17"/>
    </row>
    <row r="44" spans="1:40" x14ac:dyDescent="0.4"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22"/>
      <c r="Y44" s="22"/>
      <c r="Z44" s="22"/>
      <c r="AA44" s="22"/>
      <c r="AB44" s="22"/>
      <c r="AC44" s="22"/>
      <c r="AD44" s="22"/>
      <c r="AE44" s="22"/>
      <c r="AF44" s="22"/>
    </row>
    <row r="45" spans="1:40" x14ac:dyDescent="0.4"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22"/>
      <c r="Y45" s="22"/>
      <c r="Z45" s="22"/>
      <c r="AA45" s="22"/>
      <c r="AB45" s="22"/>
      <c r="AC45" s="22"/>
      <c r="AD45" s="22"/>
      <c r="AE45" s="22"/>
      <c r="AF45" s="22"/>
      <c r="AG45" s="16"/>
      <c r="AH45" s="17"/>
      <c r="AI45" s="17"/>
      <c r="AJ45" s="17"/>
      <c r="AK45" s="17"/>
      <c r="AL45" s="17"/>
      <c r="AM45" s="17"/>
      <c r="AN45" s="16"/>
    </row>
    <row r="46" spans="1:40" x14ac:dyDescent="0.4"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6"/>
      <c r="AH46" s="17"/>
      <c r="AI46" s="17"/>
      <c r="AJ46" s="17"/>
      <c r="AK46" s="17"/>
      <c r="AL46" s="17"/>
      <c r="AM46" s="17"/>
      <c r="AN46" s="16"/>
    </row>
    <row r="47" spans="1:40" x14ac:dyDescent="0.4"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6"/>
      <c r="AH47" s="17"/>
      <c r="AI47" s="17"/>
      <c r="AJ47" s="17"/>
      <c r="AK47" s="17"/>
      <c r="AL47" s="17"/>
      <c r="AM47" s="17"/>
      <c r="AN47" s="16"/>
    </row>
  </sheetData>
  <phoneticPr fontId="19" type="noConversion"/>
  <pageMargins left="0.2" right="0.2" top="0.5" bottom="0.31" header="0.5" footer="0.5"/>
  <pageSetup scale="33" orientation="landscape" horizontalDpi="4294967293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K74"/>
  <sheetViews>
    <sheetView zoomScale="50" zoomScaleNormal="50" zoomScalePageLayoutView="5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21" sqref="B21:AE21"/>
    </sheetView>
  </sheetViews>
  <sheetFormatPr defaultColWidth="11.53515625" defaultRowHeight="20.25" customHeight="1" x14ac:dyDescent="0.4"/>
  <cols>
    <col min="1" max="1" width="30.765625" style="6" customWidth="1"/>
    <col min="2" max="31" width="8.23046875" style="6" customWidth="1"/>
    <col min="32" max="32" width="9.3046875" style="6" customWidth="1"/>
    <col min="33" max="33" width="16.23046875" style="6" customWidth="1"/>
    <col min="34" max="16384" width="11.53515625" style="6"/>
  </cols>
  <sheetData>
    <row r="1" spans="1:35" ht="21" customHeight="1" x14ac:dyDescent="0.4">
      <c r="A1" s="36" t="s">
        <v>21</v>
      </c>
    </row>
    <row r="2" spans="1:35" ht="21" customHeight="1" x14ac:dyDescent="0.4">
      <c r="A2" s="36">
        <v>45809</v>
      </c>
    </row>
    <row r="3" spans="1:35" ht="21" customHeight="1" x14ac:dyDescent="0.4">
      <c r="A3" s="5" t="s">
        <v>19</v>
      </c>
      <c r="Z3" s="9"/>
      <c r="AA3" s="5"/>
      <c r="AB3" s="9"/>
      <c r="AC3" s="9"/>
      <c r="AD3" s="9"/>
      <c r="AE3" s="9"/>
      <c r="AF3" s="9"/>
    </row>
    <row r="4" spans="1:35" ht="21" customHeight="1" x14ac:dyDescent="0.4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 t="s">
        <v>39</v>
      </c>
      <c r="AH4" s="5"/>
      <c r="AI4" s="5"/>
    </row>
    <row r="5" spans="1:35" ht="33" customHeight="1" x14ac:dyDescent="0.4">
      <c r="B5" s="24">
        <v>1</v>
      </c>
      <c r="C5" s="24">
        <v>2</v>
      </c>
      <c r="D5" s="24">
        <v>3</v>
      </c>
      <c r="E5" s="24">
        <v>4</v>
      </c>
      <c r="F5" s="24">
        <v>5</v>
      </c>
      <c r="G5" s="24">
        <v>6</v>
      </c>
      <c r="H5" s="24">
        <v>7</v>
      </c>
      <c r="I5" s="24">
        <v>8</v>
      </c>
      <c r="J5" s="24">
        <v>9</v>
      </c>
      <c r="K5" s="24">
        <v>10</v>
      </c>
      <c r="L5" s="24">
        <v>11</v>
      </c>
      <c r="M5" s="24">
        <v>12</v>
      </c>
      <c r="N5" s="24">
        <v>13</v>
      </c>
      <c r="O5" s="24">
        <v>14</v>
      </c>
      <c r="P5" s="24">
        <v>15</v>
      </c>
      <c r="Q5" s="5">
        <v>16</v>
      </c>
      <c r="R5" s="5">
        <v>17</v>
      </c>
      <c r="S5" s="5">
        <v>18</v>
      </c>
      <c r="T5" s="5">
        <v>19</v>
      </c>
      <c r="U5" s="5">
        <v>20</v>
      </c>
      <c r="V5" s="5">
        <v>21</v>
      </c>
      <c r="W5" s="5">
        <v>22</v>
      </c>
      <c r="X5" s="5">
        <v>23</v>
      </c>
      <c r="Y5" s="5">
        <v>24</v>
      </c>
      <c r="Z5" s="5">
        <v>25</v>
      </c>
      <c r="AA5" s="5">
        <v>26</v>
      </c>
      <c r="AB5" s="5">
        <v>27</v>
      </c>
      <c r="AC5" s="5">
        <v>28</v>
      </c>
      <c r="AD5" s="5">
        <v>29</v>
      </c>
      <c r="AE5" s="5">
        <v>30</v>
      </c>
      <c r="AF5" s="5" t="s">
        <v>28</v>
      </c>
      <c r="AG5" s="5" t="s">
        <v>38</v>
      </c>
    </row>
    <row r="6" spans="1:35" ht="21" customHeight="1" x14ac:dyDescent="0.4">
      <c r="A6" s="5" t="s">
        <v>0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7"/>
    </row>
    <row r="7" spans="1:35" ht="21" customHeight="1" x14ac:dyDescent="0.4">
      <c r="A7" s="6" t="s">
        <v>1</v>
      </c>
      <c r="B7" s="19">
        <v>3.9181430000000002</v>
      </c>
      <c r="C7" s="19">
        <v>1.065523</v>
      </c>
      <c r="D7" s="19">
        <v>4.8671540000000002</v>
      </c>
      <c r="E7" s="19">
        <v>6.392277</v>
      </c>
      <c r="F7" s="19">
        <v>7.0873160000000004</v>
      </c>
      <c r="G7" s="19">
        <v>1.975832</v>
      </c>
      <c r="H7" s="19">
        <v>2.3029860000000002</v>
      </c>
      <c r="I7" s="19">
        <v>0</v>
      </c>
      <c r="J7" s="19">
        <v>1.9052979999999999</v>
      </c>
      <c r="K7" s="19">
        <v>3.9890780000000001</v>
      </c>
      <c r="L7" s="19">
        <v>5.4323059999999996</v>
      </c>
      <c r="M7" s="19">
        <v>4.5678010000000002</v>
      </c>
      <c r="N7" s="19">
        <v>3.85385</v>
      </c>
      <c r="O7" s="19">
        <v>5.6670829999999999</v>
      </c>
      <c r="P7" s="19">
        <v>3.6431260000000001</v>
      </c>
      <c r="Q7" s="19">
        <v>0</v>
      </c>
      <c r="R7" s="19">
        <v>4.670814</v>
      </c>
      <c r="S7" s="19">
        <v>6.5288469999999998</v>
      </c>
      <c r="T7" s="19">
        <v>6.1047500000000001</v>
      </c>
      <c r="U7" s="19">
        <v>5.0304989999999998</v>
      </c>
      <c r="V7" s="19">
        <v>6.3038040000000004</v>
      </c>
      <c r="W7" s="19">
        <v>5.9692350000000003</v>
      </c>
      <c r="X7" s="19">
        <v>6.2543509999999998</v>
      </c>
      <c r="Y7" s="19">
        <v>6.737546</v>
      </c>
      <c r="Z7" s="19">
        <v>6.8148809999999997</v>
      </c>
      <c r="AA7" s="19">
        <v>6.8178390000000002</v>
      </c>
      <c r="AB7" s="19">
        <v>5.3062889999999996</v>
      </c>
      <c r="AC7" s="19">
        <v>6.8257300000000001</v>
      </c>
      <c r="AD7" s="19">
        <v>5.1899699999999998</v>
      </c>
      <c r="AE7" s="19">
        <v>5.1984519999999996</v>
      </c>
      <c r="AF7" s="49"/>
      <c r="AG7" s="17" t="s">
        <v>35</v>
      </c>
    </row>
    <row r="8" spans="1:35" ht="21" customHeight="1" x14ac:dyDescent="0.4">
      <c r="A8" s="6" t="s">
        <v>2</v>
      </c>
      <c r="B8" s="19">
        <v>9.8647987500000021</v>
      </c>
      <c r="C8" s="19">
        <v>11.088212500000001</v>
      </c>
      <c r="D8" s="19">
        <v>11.043214499999999</v>
      </c>
      <c r="E8" s="19">
        <v>11.541366</v>
      </c>
      <c r="F8" s="19">
        <v>12.100844500000001</v>
      </c>
      <c r="G8" s="19">
        <v>11.469924250000002</v>
      </c>
      <c r="H8" s="19">
        <v>12.3925725</v>
      </c>
      <c r="I8" s="19">
        <v>16.743079250000001</v>
      </c>
      <c r="J8" s="19">
        <v>14.65135875</v>
      </c>
      <c r="K8" s="19">
        <v>11.92002875</v>
      </c>
      <c r="L8" s="19">
        <v>11.727045999999998</v>
      </c>
      <c r="M8" s="19">
        <v>10.579421</v>
      </c>
      <c r="N8" s="19">
        <v>10.376485499999999</v>
      </c>
      <c r="O8" s="19">
        <v>11.200168249999999</v>
      </c>
      <c r="P8" s="19">
        <v>10.825176000000001</v>
      </c>
      <c r="Q8" s="19">
        <v>11.194911250000001</v>
      </c>
      <c r="R8" s="19">
        <v>11.950342000000001</v>
      </c>
      <c r="S8" s="19">
        <v>11.200233000000001</v>
      </c>
      <c r="T8" s="19">
        <v>11.30607625</v>
      </c>
      <c r="U8" s="19">
        <v>11.327272000000001</v>
      </c>
      <c r="V8" s="19">
        <v>11.84102</v>
      </c>
      <c r="W8" s="19">
        <v>11.385420750000002</v>
      </c>
      <c r="X8" s="19">
        <v>11.58124875</v>
      </c>
      <c r="Y8" s="19">
        <v>11.06370725</v>
      </c>
      <c r="Z8" s="19">
        <v>12.356893749999999</v>
      </c>
      <c r="AA8" s="19">
        <v>12.622011500000001</v>
      </c>
      <c r="AB8" s="19">
        <v>11.731760000000001</v>
      </c>
      <c r="AC8" s="19">
        <v>10.940288499999999</v>
      </c>
      <c r="AD8" s="19">
        <v>11.543714000000001</v>
      </c>
      <c r="AE8" s="19">
        <v>11.534022</v>
      </c>
      <c r="AF8" s="49"/>
      <c r="AG8" s="17" t="s">
        <v>34</v>
      </c>
    </row>
    <row r="9" spans="1:35" ht="21" customHeight="1" x14ac:dyDescent="0.4">
      <c r="B9" s="49">
        <f t="shared" ref="B9:AE9" si="0">SUM(B7:B8)</f>
        <v>13.782941750000003</v>
      </c>
      <c r="C9" s="49">
        <f t="shared" si="0"/>
        <v>12.153735500000002</v>
      </c>
      <c r="D9" s="49">
        <f t="shared" si="0"/>
        <v>15.910368500000001</v>
      </c>
      <c r="E9" s="49">
        <f t="shared" si="0"/>
        <v>17.933643</v>
      </c>
      <c r="F9" s="49">
        <f t="shared" si="0"/>
        <v>19.188160500000002</v>
      </c>
      <c r="G9" s="49">
        <f t="shared" si="0"/>
        <v>13.445756250000002</v>
      </c>
      <c r="H9" s="49">
        <f t="shared" si="0"/>
        <v>14.695558500000001</v>
      </c>
      <c r="I9" s="49">
        <f t="shared" si="0"/>
        <v>16.743079250000001</v>
      </c>
      <c r="J9" s="49">
        <f t="shared" si="0"/>
        <v>16.556656749999998</v>
      </c>
      <c r="K9" s="49">
        <f t="shared" si="0"/>
        <v>15.909106749999999</v>
      </c>
      <c r="L9" s="49">
        <f t="shared" si="0"/>
        <v>17.159351999999998</v>
      </c>
      <c r="M9" s="49">
        <f t="shared" si="0"/>
        <v>15.147221999999999</v>
      </c>
      <c r="N9" s="49">
        <f t="shared" si="0"/>
        <v>14.230335499999999</v>
      </c>
      <c r="O9" s="49">
        <f t="shared" si="0"/>
        <v>16.867251249999999</v>
      </c>
      <c r="P9" s="49">
        <f t="shared" si="0"/>
        <v>14.468302000000001</v>
      </c>
      <c r="Q9" s="49">
        <f t="shared" si="0"/>
        <v>11.194911250000001</v>
      </c>
      <c r="R9" s="49">
        <f t="shared" si="0"/>
        <v>16.621155999999999</v>
      </c>
      <c r="S9" s="49">
        <f t="shared" si="0"/>
        <v>17.72908</v>
      </c>
      <c r="T9" s="49">
        <f t="shared" si="0"/>
        <v>17.41082625</v>
      </c>
      <c r="U9" s="49">
        <f t="shared" si="0"/>
        <v>16.357771</v>
      </c>
      <c r="V9" s="49">
        <f t="shared" si="0"/>
        <v>18.144824</v>
      </c>
      <c r="W9" s="49">
        <f t="shared" si="0"/>
        <v>17.354655750000003</v>
      </c>
      <c r="X9" s="49">
        <f t="shared" si="0"/>
        <v>17.83559975</v>
      </c>
      <c r="Y9" s="49">
        <f t="shared" si="0"/>
        <v>17.801253250000002</v>
      </c>
      <c r="Z9" s="49">
        <f t="shared" si="0"/>
        <v>19.171774749999997</v>
      </c>
      <c r="AA9" s="49">
        <f t="shared" si="0"/>
        <v>19.439850500000002</v>
      </c>
      <c r="AB9" s="49">
        <f t="shared" si="0"/>
        <v>17.038049000000001</v>
      </c>
      <c r="AC9" s="49">
        <f t="shared" si="0"/>
        <v>17.766018500000001</v>
      </c>
      <c r="AD9" s="49">
        <f t="shared" si="0"/>
        <v>16.733684</v>
      </c>
      <c r="AE9" s="49">
        <f t="shared" si="0"/>
        <v>16.732474</v>
      </c>
      <c r="AF9" s="49">
        <f>AVERAGE(B9:AE9)</f>
        <v>16.384113250000006</v>
      </c>
      <c r="AG9" s="47">
        <v>88.122500000000002</v>
      </c>
      <c r="AH9" s="48" t="s">
        <v>41</v>
      </c>
    </row>
    <row r="10" spans="1:35" ht="21" customHeight="1" x14ac:dyDescent="0.4">
      <c r="A10" s="5" t="s">
        <v>3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17"/>
    </row>
    <row r="11" spans="1:35" ht="21" customHeight="1" x14ac:dyDescent="0.4">
      <c r="A11" s="6" t="s">
        <v>18</v>
      </c>
      <c r="B11" s="50">
        <v>18.765999999999998</v>
      </c>
      <c r="C11" s="50">
        <v>25.301399999999994</v>
      </c>
      <c r="D11" s="50">
        <v>19.416599999999999</v>
      </c>
      <c r="E11" s="50">
        <v>19.2943</v>
      </c>
      <c r="F11" s="50">
        <v>13.5276</v>
      </c>
      <c r="G11" s="50">
        <v>19.265000000000001</v>
      </c>
      <c r="H11" s="50">
        <v>12.919200000000002</v>
      </c>
      <c r="I11" s="50">
        <v>24.274100000000001</v>
      </c>
      <c r="J11" s="50">
        <v>15.260400000000001</v>
      </c>
      <c r="K11" s="50">
        <v>21.244899999999998</v>
      </c>
      <c r="L11" s="50">
        <v>18.180699999999998</v>
      </c>
      <c r="M11" s="50">
        <v>15.730099999999998</v>
      </c>
      <c r="N11" s="50">
        <v>17.113399999999999</v>
      </c>
      <c r="O11" s="50">
        <v>16.942633333333337</v>
      </c>
      <c r="P11" s="50">
        <v>18.692633333333333</v>
      </c>
      <c r="Q11" s="50">
        <v>25.28692633333333</v>
      </c>
      <c r="R11" s="50">
        <v>11.886683</v>
      </c>
      <c r="S11" s="50">
        <v>17.120982999999999</v>
      </c>
      <c r="T11" s="50">
        <v>15.628335999999999</v>
      </c>
      <c r="U11" s="50">
        <v>19.9724</v>
      </c>
      <c r="V11" s="50">
        <v>20.995399999999997</v>
      </c>
      <c r="W11" s="50">
        <v>19.0213</v>
      </c>
      <c r="X11" s="50">
        <v>10.0893</v>
      </c>
      <c r="Y11" s="50">
        <v>22.350649999999998</v>
      </c>
      <c r="Z11" s="50">
        <v>16.529249999999998</v>
      </c>
      <c r="AA11" s="50">
        <v>16.397949999999998</v>
      </c>
      <c r="AB11" s="50">
        <v>14.822949999999999</v>
      </c>
      <c r="AC11" s="50">
        <v>15.247933333333332</v>
      </c>
      <c r="AD11" s="50">
        <v>17.278133333333333</v>
      </c>
      <c r="AE11" s="50">
        <v>23.697433333333333</v>
      </c>
      <c r="AF11" s="49"/>
      <c r="AG11" s="17" t="s">
        <v>36</v>
      </c>
    </row>
    <row r="12" spans="1:35" ht="21" customHeight="1" x14ac:dyDescent="0.4">
      <c r="A12" s="6" t="s">
        <v>26</v>
      </c>
      <c r="B12" s="50">
        <v>-0.56699999999999995</v>
      </c>
      <c r="C12" s="50">
        <v>-0.69199999999999995</v>
      </c>
      <c r="D12" s="50">
        <v>-0.69399999999999995</v>
      </c>
      <c r="E12" s="50">
        <v>-0.60899999999999999</v>
      </c>
      <c r="F12" s="50">
        <v>-0.46399999999999997</v>
      </c>
      <c r="G12" s="50">
        <v>-0.71599999999999997</v>
      </c>
      <c r="H12" s="50">
        <v>-0.68899999999999995</v>
      </c>
      <c r="I12" s="50">
        <v>-0.83099999999999996</v>
      </c>
      <c r="J12" s="50">
        <v>-0.439</v>
      </c>
      <c r="K12" s="50">
        <v>-0.66099999999999992</v>
      </c>
      <c r="L12" s="50">
        <v>-0.40099999999999997</v>
      </c>
      <c r="M12" s="50">
        <v>-2.7999999999999997E-2</v>
      </c>
      <c r="N12" s="50">
        <v>0</v>
      </c>
      <c r="O12" s="50">
        <v>0</v>
      </c>
      <c r="P12" s="50">
        <v>0</v>
      </c>
      <c r="Q12" s="50">
        <v>0.623</v>
      </c>
      <c r="R12" s="50">
        <v>0.627</v>
      </c>
      <c r="S12" s="50">
        <v>0.96399999999999997</v>
      </c>
      <c r="T12" s="50">
        <v>1.014</v>
      </c>
      <c r="U12" s="50">
        <v>1.302</v>
      </c>
      <c r="V12" s="50">
        <v>1.1199999999999999</v>
      </c>
      <c r="W12" s="50">
        <v>1.028</v>
      </c>
      <c r="X12" s="50">
        <v>0.79499999999999993</v>
      </c>
      <c r="Y12" s="50">
        <v>0.93399999999999994</v>
      </c>
      <c r="Z12" s="50">
        <v>0.77799999999999991</v>
      </c>
      <c r="AA12" s="50">
        <v>1.3819999999999999</v>
      </c>
      <c r="AB12" s="50">
        <v>0.66499999999999992</v>
      </c>
      <c r="AC12" s="50">
        <v>1.077</v>
      </c>
      <c r="AD12" s="50">
        <v>0.73799999999999999</v>
      </c>
      <c r="AE12" s="50">
        <v>1.6729999999999998</v>
      </c>
      <c r="AF12" s="49"/>
      <c r="AG12" s="17">
        <v>95.21</v>
      </c>
    </row>
    <row r="13" spans="1:35" ht="21" customHeight="1" x14ac:dyDescent="0.4">
      <c r="A13" s="6" t="s">
        <v>5</v>
      </c>
      <c r="B13" s="50">
        <v>0.33027999999999996</v>
      </c>
      <c r="C13" s="50">
        <v>0.43220999999999998</v>
      </c>
      <c r="D13" s="50">
        <v>0.49286999999999997</v>
      </c>
      <c r="E13" s="50">
        <v>0.51132999999999995</v>
      </c>
      <c r="F13" s="50">
        <v>0.50529000000000002</v>
      </c>
      <c r="G13" s="50">
        <v>0.50925999999999993</v>
      </c>
      <c r="H13" s="50">
        <v>0.49373</v>
      </c>
      <c r="I13" s="50">
        <v>0.50941000000000003</v>
      </c>
      <c r="J13" s="50">
        <v>0.51590999999999998</v>
      </c>
      <c r="K13" s="50">
        <v>0.50714999999999999</v>
      </c>
      <c r="L13" s="50">
        <v>0.52037</v>
      </c>
      <c r="M13" s="50">
        <v>0.52851999999999999</v>
      </c>
      <c r="N13" s="50">
        <v>0.52589999999999992</v>
      </c>
      <c r="O13" s="50">
        <v>0.50722</v>
      </c>
      <c r="P13" s="50">
        <v>0.48649999999999999</v>
      </c>
      <c r="Q13" s="50">
        <v>0.48991999999999997</v>
      </c>
      <c r="R13" s="50">
        <v>0.49247999999999997</v>
      </c>
      <c r="S13" s="50">
        <v>0.49983999999999995</v>
      </c>
      <c r="T13" s="50">
        <v>0.5</v>
      </c>
      <c r="U13" s="50">
        <v>0.5</v>
      </c>
      <c r="V13" s="50">
        <v>0.36840999999999996</v>
      </c>
      <c r="W13" s="50">
        <v>0.57229999999999992</v>
      </c>
      <c r="X13" s="50">
        <v>0.68010999999999999</v>
      </c>
      <c r="Y13" s="50">
        <v>0.78355999999999992</v>
      </c>
      <c r="Z13" s="50">
        <v>0.79682999999999993</v>
      </c>
      <c r="AA13" s="50">
        <v>1.0933899999999999</v>
      </c>
      <c r="AB13" s="50">
        <v>1.0381499999999999</v>
      </c>
      <c r="AC13" s="50">
        <v>0.73824999999999996</v>
      </c>
      <c r="AD13" s="50">
        <v>0.59777000000000002</v>
      </c>
      <c r="AE13" s="50">
        <v>0.54999999999999993</v>
      </c>
      <c r="AF13" s="49"/>
      <c r="AG13" s="17"/>
    </row>
    <row r="14" spans="1:35" ht="21" customHeight="1" x14ac:dyDescent="0.4">
      <c r="A14" s="6" t="s">
        <v>6</v>
      </c>
      <c r="B14" s="50">
        <v>0</v>
      </c>
      <c r="C14" s="50">
        <v>0</v>
      </c>
      <c r="D14" s="50">
        <v>0</v>
      </c>
      <c r="E14" s="50">
        <v>0</v>
      </c>
      <c r="F14" s="50">
        <v>0</v>
      </c>
      <c r="G14" s="50">
        <v>0</v>
      </c>
      <c r="H14" s="50">
        <v>0</v>
      </c>
      <c r="I14" s="50">
        <v>0</v>
      </c>
      <c r="J14" s="50">
        <v>0</v>
      </c>
      <c r="K14" s="50">
        <v>0</v>
      </c>
      <c r="L14" s="50">
        <v>0</v>
      </c>
      <c r="M14" s="50">
        <v>0</v>
      </c>
      <c r="N14" s="50">
        <v>0</v>
      </c>
      <c r="O14" s="50">
        <v>0</v>
      </c>
      <c r="P14" s="50">
        <v>0</v>
      </c>
      <c r="Q14" s="50">
        <v>0</v>
      </c>
      <c r="R14" s="50">
        <v>0</v>
      </c>
      <c r="S14" s="50">
        <v>0</v>
      </c>
      <c r="T14" s="50">
        <v>0</v>
      </c>
      <c r="U14" s="50">
        <v>0</v>
      </c>
      <c r="V14" s="50">
        <v>0</v>
      </c>
      <c r="W14" s="50">
        <v>0</v>
      </c>
      <c r="X14" s="50">
        <v>0</v>
      </c>
      <c r="Y14" s="50">
        <v>0</v>
      </c>
      <c r="Z14" s="50">
        <v>4.3271999999999998E-2</v>
      </c>
      <c r="AA14" s="50">
        <v>0.450019</v>
      </c>
      <c r="AB14" s="50">
        <v>0.69650499999999993</v>
      </c>
      <c r="AC14" s="50">
        <v>0.67057199999999995</v>
      </c>
      <c r="AD14" s="50">
        <v>0.72915099999999999</v>
      </c>
      <c r="AE14" s="50">
        <v>0.77315599999999995</v>
      </c>
      <c r="AF14" s="49"/>
      <c r="AG14" s="17"/>
    </row>
    <row r="15" spans="1:35" ht="21" customHeight="1" x14ac:dyDescent="0.4">
      <c r="A15" s="6" t="s">
        <v>7</v>
      </c>
      <c r="B15" s="50">
        <v>0</v>
      </c>
      <c r="C15" s="50">
        <v>0</v>
      </c>
      <c r="D15" s="50">
        <v>0.341088</v>
      </c>
      <c r="E15" s="50">
        <v>0</v>
      </c>
      <c r="F15" s="50">
        <v>0</v>
      </c>
      <c r="G15" s="50">
        <v>0</v>
      </c>
      <c r="H15" s="50">
        <v>0</v>
      </c>
      <c r="I15" s="50">
        <v>0</v>
      </c>
      <c r="J15" s="50">
        <v>0.35006399999999999</v>
      </c>
      <c r="K15" s="50"/>
      <c r="L15" s="50"/>
      <c r="M15" s="50">
        <v>0.17503199999999999</v>
      </c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>
        <v>0.622336</v>
      </c>
      <c r="Y15" s="50"/>
      <c r="Z15" s="50"/>
      <c r="AA15" s="50"/>
      <c r="AB15" s="50"/>
      <c r="AC15" s="50"/>
      <c r="AD15" s="50"/>
      <c r="AE15" s="50"/>
      <c r="AF15" s="49"/>
      <c r="AG15" s="17"/>
    </row>
    <row r="16" spans="1:35" ht="21" customHeight="1" x14ac:dyDescent="0.4">
      <c r="B16" s="50">
        <f t="shared" ref="B16:AE16" si="1">SUM(B11:B15)</f>
        <v>18.529279999999996</v>
      </c>
      <c r="C16" s="50">
        <f t="shared" si="1"/>
        <v>25.041609999999995</v>
      </c>
      <c r="D16" s="50">
        <f t="shared" si="1"/>
        <v>19.556557999999999</v>
      </c>
      <c r="E16" s="50">
        <f t="shared" si="1"/>
        <v>19.196629999999999</v>
      </c>
      <c r="F16" s="50">
        <f t="shared" si="1"/>
        <v>13.56889</v>
      </c>
      <c r="G16" s="50">
        <f t="shared" si="1"/>
        <v>19.058260000000001</v>
      </c>
      <c r="H16" s="50">
        <f t="shared" si="1"/>
        <v>12.723930000000001</v>
      </c>
      <c r="I16" s="50">
        <f t="shared" si="1"/>
        <v>23.95251</v>
      </c>
      <c r="J16" s="50">
        <f t="shared" si="1"/>
        <v>15.687374</v>
      </c>
      <c r="K16" s="50">
        <f t="shared" si="1"/>
        <v>21.091049999999996</v>
      </c>
      <c r="L16" s="50">
        <f t="shared" si="1"/>
        <v>18.300069999999998</v>
      </c>
      <c r="M16" s="50">
        <f t="shared" si="1"/>
        <v>16.405652</v>
      </c>
      <c r="N16" s="50">
        <f t="shared" si="1"/>
        <v>17.639299999999999</v>
      </c>
      <c r="O16" s="50">
        <f t="shared" si="1"/>
        <v>17.449853333333337</v>
      </c>
      <c r="P16" s="50">
        <f t="shared" si="1"/>
        <v>19.179133333333333</v>
      </c>
      <c r="Q16" s="50">
        <f t="shared" si="1"/>
        <v>26.399846333333333</v>
      </c>
      <c r="R16" s="50">
        <f t="shared" si="1"/>
        <v>13.006163000000001</v>
      </c>
      <c r="S16" s="50">
        <f t="shared" si="1"/>
        <v>18.584822999999997</v>
      </c>
      <c r="T16" s="50">
        <f t="shared" si="1"/>
        <v>17.142336</v>
      </c>
      <c r="U16" s="50">
        <f t="shared" si="1"/>
        <v>21.7744</v>
      </c>
      <c r="V16" s="50">
        <f t="shared" si="1"/>
        <v>22.483809999999998</v>
      </c>
      <c r="W16" s="50">
        <f t="shared" si="1"/>
        <v>20.621599999999997</v>
      </c>
      <c r="X16" s="50">
        <f t="shared" si="1"/>
        <v>12.186745999999999</v>
      </c>
      <c r="Y16" s="50">
        <f t="shared" si="1"/>
        <v>24.068210000000001</v>
      </c>
      <c r="Z16" s="50">
        <f t="shared" si="1"/>
        <v>18.147351999999998</v>
      </c>
      <c r="AA16" s="50">
        <f t="shared" si="1"/>
        <v>19.323359</v>
      </c>
      <c r="AB16" s="50">
        <f t="shared" si="1"/>
        <v>17.222604999999998</v>
      </c>
      <c r="AC16" s="50">
        <f t="shared" si="1"/>
        <v>17.733755333333335</v>
      </c>
      <c r="AD16" s="50">
        <f t="shared" si="1"/>
        <v>19.343054333333335</v>
      </c>
      <c r="AE16" s="50">
        <f t="shared" si="1"/>
        <v>26.693589333333332</v>
      </c>
      <c r="AF16" s="49">
        <f>AVERAGE(B16:AE16)</f>
        <v>19.070391666666669</v>
      </c>
      <c r="AG16" s="17"/>
    </row>
    <row r="17" spans="1:33" ht="21" customHeight="1" x14ac:dyDescent="0.4">
      <c r="A17" s="5" t="s">
        <v>40</v>
      </c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17"/>
    </row>
    <row r="18" spans="1:33" ht="21" customHeight="1" x14ac:dyDescent="0.4">
      <c r="A18" s="6" t="s">
        <v>8</v>
      </c>
      <c r="B18" s="51">
        <v>14.23</v>
      </c>
      <c r="C18" s="51">
        <v>13.48</v>
      </c>
      <c r="D18" s="51">
        <v>13.47</v>
      </c>
      <c r="E18" s="51">
        <v>13.17</v>
      </c>
      <c r="F18" s="51">
        <v>14.11</v>
      </c>
      <c r="G18" s="51">
        <v>14.14</v>
      </c>
      <c r="H18" s="51">
        <v>12.61</v>
      </c>
      <c r="I18" s="51">
        <v>13.22</v>
      </c>
      <c r="J18" s="51">
        <v>13.3</v>
      </c>
      <c r="K18" s="52">
        <v>12.58</v>
      </c>
      <c r="L18" s="52">
        <v>13.39</v>
      </c>
      <c r="M18" s="52">
        <v>14.23</v>
      </c>
      <c r="N18" s="52">
        <v>14.54</v>
      </c>
      <c r="O18" s="52">
        <v>13.07</v>
      </c>
      <c r="P18" s="52">
        <v>12.08</v>
      </c>
      <c r="Q18" s="52">
        <v>12.95</v>
      </c>
      <c r="R18" s="52">
        <v>13.92</v>
      </c>
      <c r="S18" s="52">
        <v>12.84</v>
      </c>
      <c r="T18" s="52">
        <v>14.92</v>
      </c>
      <c r="U18" s="52">
        <v>14.45</v>
      </c>
      <c r="V18" s="52">
        <v>15.09</v>
      </c>
      <c r="W18" s="52">
        <v>16.38</v>
      </c>
      <c r="X18" s="52">
        <v>16.100000000000001</v>
      </c>
      <c r="Y18" s="52">
        <v>17.71</v>
      </c>
      <c r="Z18" s="52">
        <v>17.63</v>
      </c>
      <c r="AA18" s="52">
        <v>17.73</v>
      </c>
      <c r="AB18" s="52">
        <v>15.95</v>
      </c>
      <c r="AC18" s="52">
        <v>14.78</v>
      </c>
      <c r="AD18" s="52">
        <v>16.96</v>
      </c>
      <c r="AE18" s="52">
        <v>17.21</v>
      </c>
      <c r="AF18" s="52"/>
      <c r="AG18" s="17" t="s">
        <v>36</v>
      </c>
    </row>
    <row r="19" spans="1:33" ht="21" customHeight="1" x14ac:dyDescent="0.4">
      <c r="A19" s="6" t="s">
        <v>26</v>
      </c>
      <c r="B19" s="51">
        <v>0</v>
      </c>
      <c r="C19" s="51">
        <v>0</v>
      </c>
      <c r="D19" s="51">
        <v>0</v>
      </c>
      <c r="E19" s="51">
        <v>0</v>
      </c>
      <c r="F19" s="51">
        <v>0</v>
      </c>
      <c r="G19" s="51">
        <v>0</v>
      </c>
      <c r="H19" s="51">
        <v>0</v>
      </c>
      <c r="I19" s="51">
        <v>0</v>
      </c>
      <c r="J19" s="51">
        <v>0</v>
      </c>
      <c r="K19" s="51">
        <v>0</v>
      </c>
      <c r="L19" s="51">
        <v>0</v>
      </c>
      <c r="M19" s="51">
        <v>0</v>
      </c>
      <c r="N19" s="51">
        <v>0</v>
      </c>
      <c r="O19" s="51">
        <v>0</v>
      </c>
      <c r="P19" s="51">
        <v>0</v>
      </c>
      <c r="Q19" s="51">
        <v>0</v>
      </c>
      <c r="R19" s="51">
        <v>0</v>
      </c>
      <c r="S19" s="51">
        <v>0</v>
      </c>
      <c r="T19" s="51">
        <v>0</v>
      </c>
      <c r="U19" s="51">
        <v>0</v>
      </c>
      <c r="V19" s="51">
        <v>0</v>
      </c>
      <c r="W19" s="51">
        <v>0</v>
      </c>
      <c r="X19" s="51">
        <v>0</v>
      </c>
      <c r="Y19" s="51">
        <v>0</v>
      </c>
      <c r="Z19" s="51">
        <v>0</v>
      </c>
      <c r="AA19" s="51">
        <v>0</v>
      </c>
      <c r="AB19" s="51">
        <v>0</v>
      </c>
      <c r="AC19" s="51">
        <v>0</v>
      </c>
      <c r="AD19" s="51">
        <v>0</v>
      </c>
      <c r="AE19" s="51">
        <v>0</v>
      </c>
      <c r="AF19" s="51">
        <v>0</v>
      </c>
      <c r="AG19" s="17"/>
    </row>
    <row r="20" spans="1:33" ht="21" customHeight="1" x14ac:dyDescent="0.4">
      <c r="A20" s="6" t="s">
        <v>9</v>
      </c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17"/>
    </row>
    <row r="21" spans="1:33" ht="21" customHeight="1" x14ac:dyDescent="0.4">
      <c r="A21" s="6" t="s">
        <v>23</v>
      </c>
      <c r="B21" s="66">
        <v>84</v>
      </c>
      <c r="C21" s="66">
        <v>75</v>
      </c>
      <c r="D21" s="66">
        <v>56</v>
      </c>
      <c r="E21" s="66">
        <v>64</v>
      </c>
      <c r="F21" s="66">
        <v>65</v>
      </c>
      <c r="G21" s="66">
        <v>82</v>
      </c>
      <c r="H21" s="66">
        <v>94</v>
      </c>
      <c r="I21" s="66">
        <v>78</v>
      </c>
      <c r="J21" s="66">
        <v>63</v>
      </c>
      <c r="K21" s="66">
        <v>76</v>
      </c>
      <c r="L21" s="66">
        <v>65</v>
      </c>
      <c r="M21" s="66">
        <v>62</v>
      </c>
      <c r="N21" s="66">
        <v>66</v>
      </c>
      <c r="O21" s="66">
        <v>67</v>
      </c>
      <c r="P21" s="66">
        <v>77</v>
      </c>
      <c r="Q21" s="66">
        <v>75</v>
      </c>
      <c r="R21" s="66">
        <v>78</v>
      </c>
      <c r="S21" s="66">
        <v>79</v>
      </c>
      <c r="T21" s="66">
        <v>75</v>
      </c>
      <c r="U21" s="66">
        <v>78</v>
      </c>
      <c r="V21" s="66">
        <v>68</v>
      </c>
      <c r="W21" s="66">
        <v>70</v>
      </c>
      <c r="X21" s="66">
        <v>85</v>
      </c>
      <c r="Y21" s="67">
        <v>67</v>
      </c>
      <c r="Z21" s="67">
        <v>67</v>
      </c>
      <c r="AA21" s="67">
        <v>65</v>
      </c>
      <c r="AB21" s="66">
        <v>53</v>
      </c>
      <c r="AC21" s="66">
        <v>89</v>
      </c>
      <c r="AD21" s="66">
        <v>87</v>
      </c>
      <c r="AE21" s="66">
        <v>84</v>
      </c>
      <c r="AF21" s="51"/>
      <c r="AG21" s="17"/>
    </row>
    <row r="22" spans="1:33" ht="21" customHeight="1" x14ac:dyDescent="0.4">
      <c r="A22" s="6" t="s">
        <v>22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17"/>
    </row>
    <row r="23" spans="1:33" ht="21" customHeight="1" x14ac:dyDescent="0.4">
      <c r="A23" s="6" t="s">
        <v>24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17"/>
    </row>
    <row r="24" spans="1:33" ht="21" customHeight="1" x14ac:dyDescent="0.4">
      <c r="A24" s="6" t="s">
        <v>25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17"/>
    </row>
    <row r="25" spans="1:33" ht="21" customHeight="1" x14ac:dyDescent="0.4">
      <c r="A25" s="6" t="s">
        <v>17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17"/>
    </row>
    <row r="26" spans="1:33" ht="21" customHeight="1" x14ac:dyDescent="0.4">
      <c r="A26" s="6" t="s">
        <v>5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2"/>
      <c r="AG26" s="17"/>
    </row>
    <row r="27" spans="1:33" ht="21" customHeight="1" x14ac:dyDescent="0.4">
      <c r="A27" s="6" t="s">
        <v>10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17"/>
    </row>
    <row r="28" spans="1:33" ht="21" customHeight="1" x14ac:dyDescent="0.4">
      <c r="A28" s="6" t="s">
        <v>7</v>
      </c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17"/>
    </row>
    <row r="29" spans="1:33" ht="21" customHeight="1" x14ac:dyDescent="0.4">
      <c r="B29" s="49">
        <f>SUM(B18+B19+B20+B25+B26+B27+B28)</f>
        <v>14.23</v>
      </c>
      <c r="C29" s="49">
        <f t="shared" ref="C29:AE29" si="2">SUM(C18+C19+C20+C25+C26+C27+C28)</f>
        <v>13.48</v>
      </c>
      <c r="D29" s="49">
        <f t="shared" si="2"/>
        <v>13.47</v>
      </c>
      <c r="E29" s="49">
        <f t="shared" si="2"/>
        <v>13.17</v>
      </c>
      <c r="F29" s="49">
        <f t="shared" si="2"/>
        <v>14.11</v>
      </c>
      <c r="G29" s="49">
        <f t="shared" si="2"/>
        <v>14.14</v>
      </c>
      <c r="H29" s="49">
        <f t="shared" si="2"/>
        <v>12.61</v>
      </c>
      <c r="I29" s="49">
        <f t="shared" si="2"/>
        <v>13.22</v>
      </c>
      <c r="J29" s="49">
        <f t="shared" si="2"/>
        <v>13.3</v>
      </c>
      <c r="K29" s="49">
        <f t="shared" si="2"/>
        <v>12.58</v>
      </c>
      <c r="L29" s="49">
        <f t="shared" si="2"/>
        <v>13.39</v>
      </c>
      <c r="M29" s="49">
        <f t="shared" si="2"/>
        <v>14.23</v>
      </c>
      <c r="N29" s="49">
        <f t="shared" si="2"/>
        <v>14.54</v>
      </c>
      <c r="O29" s="49">
        <f t="shared" si="2"/>
        <v>13.07</v>
      </c>
      <c r="P29" s="49">
        <f t="shared" si="2"/>
        <v>12.08</v>
      </c>
      <c r="Q29" s="49">
        <f t="shared" si="2"/>
        <v>12.95</v>
      </c>
      <c r="R29" s="49">
        <f t="shared" si="2"/>
        <v>13.92</v>
      </c>
      <c r="S29" s="49">
        <f t="shared" si="2"/>
        <v>12.84</v>
      </c>
      <c r="T29" s="49">
        <f t="shared" si="2"/>
        <v>14.92</v>
      </c>
      <c r="U29" s="49">
        <f t="shared" si="2"/>
        <v>14.45</v>
      </c>
      <c r="V29" s="49">
        <f t="shared" si="2"/>
        <v>15.09</v>
      </c>
      <c r="W29" s="49">
        <f t="shared" si="2"/>
        <v>16.38</v>
      </c>
      <c r="X29" s="49">
        <f t="shared" si="2"/>
        <v>16.100000000000001</v>
      </c>
      <c r="Y29" s="49">
        <f t="shared" si="2"/>
        <v>17.71</v>
      </c>
      <c r="Z29" s="49">
        <f t="shared" si="2"/>
        <v>17.63</v>
      </c>
      <c r="AA29" s="49">
        <f t="shared" si="2"/>
        <v>17.73</v>
      </c>
      <c r="AB29" s="49">
        <f t="shared" si="2"/>
        <v>15.95</v>
      </c>
      <c r="AC29" s="49">
        <f t="shared" si="2"/>
        <v>14.78</v>
      </c>
      <c r="AD29" s="49">
        <f t="shared" si="2"/>
        <v>16.96</v>
      </c>
      <c r="AE29" s="49">
        <f t="shared" si="2"/>
        <v>17.21</v>
      </c>
      <c r="AF29" s="49">
        <f>AVERAGE(B29:AE29)</f>
        <v>14.541333333333329</v>
      </c>
      <c r="AG29" s="17"/>
    </row>
    <row r="30" spans="1:33" ht="21" customHeight="1" x14ac:dyDescent="0.4">
      <c r="A30" s="5" t="s">
        <v>11</v>
      </c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17" t="s">
        <v>37</v>
      </c>
    </row>
    <row r="31" spans="1:33" ht="21" customHeight="1" x14ac:dyDescent="0.4">
      <c r="A31" s="6" t="s">
        <v>12</v>
      </c>
      <c r="B31" s="19"/>
      <c r="C31" s="19"/>
      <c r="D31" s="19">
        <v>0.94650000000000012</v>
      </c>
      <c r="E31" s="19">
        <v>1.5976000000000004</v>
      </c>
      <c r="F31" s="19">
        <v>2.008666666666667</v>
      </c>
      <c r="G31" s="31">
        <v>2.2326666666666664</v>
      </c>
      <c r="H31" s="31">
        <v>1.5190000000000001</v>
      </c>
      <c r="I31" s="31">
        <v>1.4008333333333336</v>
      </c>
      <c r="J31" s="31">
        <v>1.7428333333333335</v>
      </c>
      <c r="K31" s="31"/>
      <c r="L31" s="31">
        <v>2.172444444444444</v>
      </c>
      <c r="M31" s="31">
        <v>2.4914999999999998</v>
      </c>
      <c r="N31" s="31">
        <v>1.4676666666666665</v>
      </c>
      <c r="O31" s="31">
        <v>1.5968333333333333</v>
      </c>
      <c r="P31" s="31">
        <v>1.6873333333333334</v>
      </c>
      <c r="Q31" s="31"/>
      <c r="R31" s="31">
        <v>0.96783333333333343</v>
      </c>
      <c r="S31" s="31">
        <v>2.6771666666666665</v>
      </c>
      <c r="T31" s="31">
        <v>3.2539285714285726</v>
      </c>
      <c r="U31" s="31">
        <v>2.4501000000000004</v>
      </c>
      <c r="V31" s="31">
        <v>2.0923333333333329</v>
      </c>
      <c r="W31" s="31">
        <v>1.2389999999999999</v>
      </c>
      <c r="X31" s="31">
        <v>2.2881666666666662</v>
      </c>
      <c r="Y31" s="31">
        <v>2.5089999999999999</v>
      </c>
      <c r="Z31" s="31">
        <v>1.9726666666666663</v>
      </c>
      <c r="AA31" s="19"/>
      <c r="AB31" s="31"/>
      <c r="AC31" s="31"/>
      <c r="AD31" s="31"/>
      <c r="AE31" s="31"/>
      <c r="AF31" s="49"/>
      <c r="AG31" s="17" t="s">
        <v>34</v>
      </c>
    </row>
    <row r="32" spans="1:33" ht="21" customHeight="1" x14ac:dyDescent="0.4">
      <c r="A32" s="6" t="s">
        <v>27</v>
      </c>
      <c r="B32" s="19">
        <v>1.5546666666666666</v>
      </c>
      <c r="C32" s="19">
        <v>1.1618333333333333</v>
      </c>
      <c r="D32" s="19"/>
      <c r="E32" s="19"/>
      <c r="F32" s="19"/>
      <c r="G32" s="31"/>
      <c r="H32" s="31"/>
      <c r="I32" s="31"/>
      <c r="J32" s="31"/>
      <c r="K32" s="31">
        <v>0.25857142857142856</v>
      </c>
      <c r="L32" s="31"/>
      <c r="M32" s="31"/>
      <c r="N32" s="31"/>
      <c r="O32" s="31"/>
      <c r="P32" s="31"/>
      <c r="Q32" s="31">
        <v>1.6295000000000002</v>
      </c>
      <c r="R32" s="31"/>
      <c r="S32" s="31"/>
      <c r="T32" s="31"/>
      <c r="U32" s="31"/>
      <c r="V32" s="31"/>
      <c r="W32" s="31"/>
      <c r="X32" s="31"/>
      <c r="Y32" s="31"/>
      <c r="Z32" s="31"/>
      <c r="AA32" s="19">
        <v>1.7118333333333335</v>
      </c>
      <c r="AB32" s="31">
        <v>2.5484999999999998</v>
      </c>
      <c r="AC32" s="31">
        <v>2.5861666666666672</v>
      </c>
      <c r="AD32" s="31">
        <v>0.97733333333333317</v>
      </c>
      <c r="AE32" s="31">
        <v>2.0951666666666666</v>
      </c>
      <c r="AF32" s="49">
        <f>SUM(B32:AE32)</f>
        <v>14.523571428571429</v>
      </c>
      <c r="AG32" s="17">
        <v>-2.91</v>
      </c>
    </row>
    <row r="33" spans="1:37" ht="21" customHeight="1" x14ac:dyDescent="0.4">
      <c r="A33" s="6" t="s">
        <v>4</v>
      </c>
      <c r="B33" s="19">
        <v>1.3953</v>
      </c>
      <c r="C33" s="19">
        <v>1.4462999999999999</v>
      </c>
      <c r="D33" s="19">
        <v>1.3522000000000001</v>
      </c>
      <c r="E33" s="19">
        <v>1.333</v>
      </c>
      <c r="F33" s="19">
        <v>1.3993</v>
      </c>
      <c r="G33" s="19">
        <v>1.3494000000000002</v>
      </c>
      <c r="H33" s="19">
        <v>1.3294999999999999</v>
      </c>
      <c r="I33" s="19">
        <v>1.4282000000000001</v>
      </c>
      <c r="J33" s="19">
        <v>1.3879000000000001</v>
      </c>
      <c r="K33" s="19">
        <v>1.369</v>
      </c>
      <c r="L33" s="19">
        <v>1.3534000000000002</v>
      </c>
      <c r="M33" s="19">
        <v>1.3247</v>
      </c>
      <c r="N33" s="19">
        <v>1.4044000000000001</v>
      </c>
      <c r="O33" s="19">
        <v>1.3295999999999999</v>
      </c>
      <c r="P33" s="19">
        <v>1.3899000000000001</v>
      </c>
      <c r="Q33" s="19">
        <v>1.4520999999999999</v>
      </c>
      <c r="R33" s="19">
        <v>0.85520000000000007</v>
      </c>
      <c r="S33" s="19">
        <v>0</v>
      </c>
      <c r="T33" s="19">
        <v>0</v>
      </c>
      <c r="U33" s="19">
        <v>0</v>
      </c>
      <c r="V33" s="19">
        <v>0.81859999999999999</v>
      </c>
      <c r="W33" s="19">
        <v>1.4052</v>
      </c>
      <c r="X33" s="19">
        <v>1.4456</v>
      </c>
      <c r="Y33" s="19">
        <v>1.3403</v>
      </c>
      <c r="Z33" s="19">
        <v>1.3368</v>
      </c>
      <c r="AA33" s="19">
        <v>1.3985999999999998</v>
      </c>
      <c r="AB33" s="19">
        <v>1.2919</v>
      </c>
      <c r="AC33" s="19">
        <v>1.3554999999999999</v>
      </c>
      <c r="AD33" s="19">
        <v>1.4179999999999999</v>
      </c>
      <c r="AE33" s="19">
        <v>1.3534000000000002</v>
      </c>
      <c r="AF33" s="49"/>
      <c r="AG33" s="17"/>
    </row>
    <row r="34" spans="1:37" ht="21" customHeight="1" x14ac:dyDescent="0.4">
      <c r="A34" s="6" t="s">
        <v>13</v>
      </c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17"/>
    </row>
    <row r="35" spans="1:37" ht="21" customHeight="1" x14ac:dyDescent="0.4">
      <c r="A35" s="6" t="s">
        <v>10</v>
      </c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17"/>
    </row>
    <row r="36" spans="1:37" ht="21" customHeight="1" x14ac:dyDescent="0.4">
      <c r="A36" s="5"/>
      <c r="B36" s="49">
        <f t="shared" ref="B36:AE36" si="3">SUM(B31:B35)</f>
        <v>2.9499666666666666</v>
      </c>
      <c r="C36" s="49">
        <f t="shared" si="3"/>
        <v>2.608133333333333</v>
      </c>
      <c r="D36" s="49">
        <f t="shared" si="3"/>
        <v>2.2987000000000002</v>
      </c>
      <c r="E36" s="49">
        <f t="shared" si="3"/>
        <v>2.9306000000000001</v>
      </c>
      <c r="F36" s="49">
        <f t="shared" si="3"/>
        <v>3.4079666666666668</v>
      </c>
      <c r="G36" s="49">
        <f t="shared" si="3"/>
        <v>3.5820666666666665</v>
      </c>
      <c r="H36" s="49">
        <f t="shared" si="3"/>
        <v>2.8485</v>
      </c>
      <c r="I36" s="49">
        <f t="shared" si="3"/>
        <v>2.8290333333333337</v>
      </c>
      <c r="J36" s="49">
        <f t="shared" si="3"/>
        <v>3.1307333333333336</v>
      </c>
      <c r="K36" s="49">
        <f t="shared" si="3"/>
        <v>1.6275714285714287</v>
      </c>
      <c r="L36" s="49">
        <f t="shared" si="3"/>
        <v>3.5258444444444441</v>
      </c>
      <c r="M36" s="49">
        <f t="shared" si="3"/>
        <v>3.8161999999999998</v>
      </c>
      <c r="N36" s="49">
        <f t="shared" si="3"/>
        <v>2.8720666666666665</v>
      </c>
      <c r="O36" s="49">
        <f t="shared" si="3"/>
        <v>2.9264333333333332</v>
      </c>
      <c r="P36" s="49">
        <f t="shared" si="3"/>
        <v>3.0772333333333335</v>
      </c>
      <c r="Q36" s="49">
        <f t="shared" si="3"/>
        <v>3.0815999999999999</v>
      </c>
      <c r="R36" s="49">
        <f t="shared" si="3"/>
        <v>1.8230333333333335</v>
      </c>
      <c r="S36" s="49">
        <f t="shared" si="3"/>
        <v>2.6771666666666665</v>
      </c>
      <c r="T36" s="49">
        <f t="shared" si="3"/>
        <v>3.2539285714285726</v>
      </c>
      <c r="U36" s="49">
        <f t="shared" si="3"/>
        <v>2.4501000000000004</v>
      </c>
      <c r="V36" s="49">
        <f t="shared" si="3"/>
        <v>2.9109333333333329</v>
      </c>
      <c r="W36" s="49">
        <f t="shared" si="3"/>
        <v>2.6441999999999997</v>
      </c>
      <c r="X36" s="49">
        <f t="shared" si="3"/>
        <v>3.733766666666666</v>
      </c>
      <c r="Y36" s="49">
        <f t="shared" si="3"/>
        <v>3.8492999999999999</v>
      </c>
      <c r="Z36" s="49">
        <f t="shared" si="3"/>
        <v>3.3094666666666663</v>
      </c>
      <c r="AA36" s="49">
        <f t="shared" si="3"/>
        <v>3.1104333333333334</v>
      </c>
      <c r="AB36" s="49">
        <f t="shared" si="3"/>
        <v>3.8403999999999998</v>
      </c>
      <c r="AC36" s="49">
        <f t="shared" si="3"/>
        <v>3.9416666666666673</v>
      </c>
      <c r="AD36" s="49">
        <f t="shared" si="3"/>
        <v>2.3953333333333333</v>
      </c>
      <c r="AE36" s="49">
        <f t="shared" si="3"/>
        <v>3.4485666666666668</v>
      </c>
      <c r="AF36" s="49">
        <f>AVERAGE(B36:AE36)</f>
        <v>3.030031481481481</v>
      </c>
      <c r="AG36" s="17"/>
    </row>
    <row r="37" spans="1:37" ht="21" customHeight="1" x14ac:dyDescent="0.4">
      <c r="A37" s="5" t="s">
        <v>30</v>
      </c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17"/>
    </row>
    <row r="38" spans="1:37" ht="21" customHeight="1" x14ac:dyDescent="0.4">
      <c r="A38" s="6" t="s">
        <v>4</v>
      </c>
      <c r="B38" s="49">
        <v>0.4</v>
      </c>
      <c r="C38" s="49">
        <v>0.5</v>
      </c>
      <c r="D38" s="49">
        <v>0.8</v>
      </c>
      <c r="E38" s="49">
        <v>0.7</v>
      </c>
      <c r="F38" s="49">
        <v>0.7</v>
      </c>
      <c r="G38" s="49">
        <v>0.5</v>
      </c>
      <c r="H38" s="49">
        <v>0.5</v>
      </c>
      <c r="I38" s="49">
        <v>0.4</v>
      </c>
      <c r="J38" s="49">
        <v>0.5</v>
      </c>
      <c r="K38" s="49">
        <v>0.6</v>
      </c>
      <c r="L38" s="49">
        <v>0.5</v>
      </c>
      <c r="M38" s="49">
        <v>0.3</v>
      </c>
      <c r="N38" s="49">
        <v>0.6</v>
      </c>
      <c r="O38" s="49">
        <v>0.2</v>
      </c>
      <c r="P38" s="49">
        <v>0.5</v>
      </c>
      <c r="Q38" s="49">
        <v>0.5</v>
      </c>
      <c r="R38" s="49">
        <v>0.3</v>
      </c>
      <c r="S38" s="49">
        <v>0.5</v>
      </c>
      <c r="T38" s="49">
        <v>0.4</v>
      </c>
      <c r="U38" s="49">
        <v>0.5</v>
      </c>
      <c r="V38" s="49">
        <v>0.4</v>
      </c>
      <c r="W38" s="49">
        <v>0.4</v>
      </c>
      <c r="X38" s="49">
        <v>0.4</v>
      </c>
      <c r="Y38" s="49">
        <v>0.4</v>
      </c>
      <c r="Z38" s="49">
        <v>0.5</v>
      </c>
      <c r="AA38" s="49">
        <v>0.5</v>
      </c>
      <c r="AB38" s="49">
        <v>0.5</v>
      </c>
      <c r="AC38" s="49">
        <v>0.4</v>
      </c>
      <c r="AD38" s="49">
        <v>0.4</v>
      </c>
      <c r="AE38" s="49">
        <v>0.5</v>
      </c>
      <c r="AF38" s="29">
        <f>AVERAGE(B38:AE38)</f>
        <v>0.47666666666666674</v>
      </c>
      <c r="AG38" s="17"/>
    </row>
    <row r="39" spans="1:37" ht="21" customHeight="1" x14ac:dyDescent="0.4">
      <c r="A39" s="6" t="s">
        <v>15</v>
      </c>
      <c r="B39" s="29">
        <f>B9+B16+B29+B36+B38</f>
        <v>49.892188416666663</v>
      </c>
      <c r="C39" s="29">
        <f t="shared" ref="C39:AE39" si="4">C9+C16+C29+C36+C38</f>
        <v>53.783478833333326</v>
      </c>
      <c r="D39" s="29">
        <f t="shared" si="4"/>
        <v>52.035626499999992</v>
      </c>
      <c r="E39" s="29">
        <f t="shared" si="4"/>
        <v>53.930873000000005</v>
      </c>
      <c r="F39" s="29">
        <f t="shared" si="4"/>
        <v>50.975017166666674</v>
      </c>
      <c r="G39" s="29">
        <f t="shared" si="4"/>
        <v>50.726082916666677</v>
      </c>
      <c r="H39" s="29">
        <f t="shared" si="4"/>
        <v>43.377988500000001</v>
      </c>
      <c r="I39" s="29">
        <f t="shared" si="4"/>
        <v>57.14462258333333</v>
      </c>
      <c r="J39" s="29">
        <f t="shared" si="4"/>
        <v>49.174764083333336</v>
      </c>
      <c r="K39" s="29">
        <f t="shared" si="4"/>
        <v>51.807728178571423</v>
      </c>
      <c r="L39" s="29">
        <f t="shared" si="4"/>
        <v>52.875266444444442</v>
      </c>
      <c r="M39" s="29">
        <f t="shared" si="4"/>
        <v>49.899073999999999</v>
      </c>
      <c r="N39" s="29">
        <f t="shared" si="4"/>
        <v>49.881702166666663</v>
      </c>
      <c r="O39" s="29">
        <f t="shared" si="4"/>
        <v>50.513537916666671</v>
      </c>
      <c r="P39" s="29">
        <f t="shared" si="4"/>
        <v>49.304668666666664</v>
      </c>
      <c r="Q39" s="29">
        <f t="shared" si="4"/>
        <v>54.126357583333338</v>
      </c>
      <c r="R39" s="29">
        <f t="shared" si="4"/>
        <v>45.670352333333334</v>
      </c>
      <c r="S39" s="29">
        <f t="shared" si="4"/>
        <v>52.331069666666664</v>
      </c>
      <c r="T39" s="29">
        <f t="shared" si="4"/>
        <v>53.127090821428574</v>
      </c>
      <c r="U39" s="29">
        <f t="shared" si="4"/>
        <v>55.532271000000001</v>
      </c>
      <c r="V39" s="29">
        <f t="shared" si="4"/>
        <v>59.029567333333326</v>
      </c>
      <c r="W39" s="29">
        <f t="shared" si="4"/>
        <v>57.400455749999999</v>
      </c>
      <c r="X39" s="29">
        <f t="shared" si="4"/>
        <v>50.256112416666667</v>
      </c>
      <c r="Y39" s="29">
        <f t="shared" si="4"/>
        <v>63.828763250000002</v>
      </c>
      <c r="Z39" s="29">
        <f t="shared" si="4"/>
        <v>58.758593416666656</v>
      </c>
      <c r="AA39" s="29">
        <f t="shared" si="4"/>
        <v>60.103642833333339</v>
      </c>
      <c r="AB39" s="29">
        <f t="shared" si="4"/>
        <v>54.551054000000008</v>
      </c>
      <c r="AC39" s="29">
        <f t="shared" si="4"/>
        <v>54.621440500000006</v>
      </c>
      <c r="AD39" s="29">
        <f t="shared" si="4"/>
        <v>55.832071666666671</v>
      </c>
      <c r="AE39" s="29">
        <f t="shared" si="4"/>
        <v>64.584630000000004</v>
      </c>
      <c r="AF39" s="29">
        <f>AVERAGE(B39:AE39)</f>
        <v>53.502536398148159</v>
      </c>
      <c r="AG39" s="17"/>
    </row>
    <row r="40" spans="1:37" ht="21" customHeight="1" x14ac:dyDescent="0.4">
      <c r="A40" s="6" t="s">
        <v>16</v>
      </c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49"/>
      <c r="AG40" s="17"/>
    </row>
    <row r="41" spans="1:37" ht="21" customHeight="1" x14ac:dyDescent="0.4">
      <c r="A41" s="5" t="s">
        <v>20</v>
      </c>
      <c r="B41" s="29">
        <f>B39-B40</f>
        <v>49.892188416666663</v>
      </c>
      <c r="C41" s="29">
        <f t="shared" ref="C41:AE41" si="5">C39-C40</f>
        <v>53.783478833333326</v>
      </c>
      <c r="D41" s="29">
        <f t="shared" si="5"/>
        <v>52.035626499999992</v>
      </c>
      <c r="E41" s="29">
        <f t="shared" si="5"/>
        <v>53.930873000000005</v>
      </c>
      <c r="F41" s="29">
        <f t="shared" si="5"/>
        <v>50.975017166666674</v>
      </c>
      <c r="G41" s="29">
        <f t="shared" si="5"/>
        <v>50.726082916666677</v>
      </c>
      <c r="H41" s="29">
        <f t="shared" si="5"/>
        <v>43.377988500000001</v>
      </c>
      <c r="I41" s="29">
        <f t="shared" si="5"/>
        <v>57.14462258333333</v>
      </c>
      <c r="J41" s="29">
        <f t="shared" si="5"/>
        <v>49.174764083333336</v>
      </c>
      <c r="K41" s="29">
        <f t="shared" si="5"/>
        <v>51.807728178571423</v>
      </c>
      <c r="L41" s="29">
        <f t="shared" si="5"/>
        <v>52.875266444444442</v>
      </c>
      <c r="M41" s="29">
        <f t="shared" si="5"/>
        <v>49.899073999999999</v>
      </c>
      <c r="N41" s="29">
        <f t="shared" si="5"/>
        <v>49.881702166666663</v>
      </c>
      <c r="O41" s="29">
        <f t="shared" si="5"/>
        <v>50.513537916666671</v>
      </c>
      <c r="P41" s="29">
        <f t="shared" si="5"/>
        <v>49.304668666666664</v>
      </c>
      <c r="Q41" s="29">
        <f t="shared" si="5"/>
        <v>54.126357583333338</v>
      </c>
      <c r="R41" s="29">
        <f t="shared" si="5"/>
        <v>45.670352333333334</v>
      </c>
      <c r="S41" s="29">
        <f t="shared" si="5"/>
        <v>52.331069666666664</v>
      </c>
      <c r="T41" s="29">
        <f t="shared" si="5"/>
        <v>53.127090821428574</v>
      </c>
      <c r="U41" s="29">
        <f t="shared" si="5"/>
        <v>55.532271000000001</v>
      </c>
      <c r="V41" s="29">
        <f t="shared" si="5"/>
        <v>59.029567333333326</v>
      </c>
      <c r="W41" s="29">
        <f t="shared" si="5"/>
        <v>57.400455749999999</v>
      </c>
      <c r="X41" s="29">
        <f t="shared" si="5"/>
        <v>50.256112416666667</v>
      </c>
      <c r="Y41" s="29">
        <f t="shared" si="5"/>
        <v>63.828763250000002</v>
      </c>
      <c r="Z41" s="29">
        <f t="shared" si="5"/>
        <v>58.758593416666656</v>
      </c>
      <c r="AA41" s="29">
        <f t="shared" si="5"/>
        <v>60.103642833333339</v>
      </c>
      <c r="AB41" s="29">
        <f t="shared" si="5"/>
        <v>54.551054000000008</v>
      </c>
      <c r="AC41" s="29">
        <f t="shared" si="5"/>
        <v>54.621440500000006</v>
      </c>
      <c r="AD41" s="29">
        <f t="shared" si="5"/>
        <v>55.832071666666671</v>
      </c>
      <c r="AE41" s="29">
        <f t="shared" si="5"/>
        <v>64.584630000000004</v>
      </c>
      <c r="AF41" s="29">
        <f>AVERAGE(B41:AE41)</f>
        <v>53.502536398148159</v>
      </c>
      <c r="AG41" s="17"/>
    </row>
    <row r="42" spans="1:37" ht="20.25" customHeight="1" x14ac:dyDescent="0.4">
      <c r="A42" s="5"/>
      <c r="B42" s="11"/>
      <c r="C42" s="5"/>
      <c r="D42" s="5"/>
      <c r="E42" s="5"/>
      <c r="F42" s="5"/>
      <c r="G42" s="5"/>
      <c r="I42" s="9"/>
      <c r="J42" s="9"/>
      <c r="K42" s="9"/>
      <c r="L42" s="9"/>
      <c r="M42" s="9"/>
      <c r="N42" s="9"/>
      <c r="O42" s="9"/>
      <c r="P42" s="9"/>
    </row>
    <row r="43" spans="1:37" ht="20.25" customHeight="1" x14ac:dyDescent="0.4"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>
        <f>AK41-AK42</f>
        <v>0</v>
      </c>
    </row>
    <row r="44" spans="1:37" ht="20.25" customHeight="1" x14ac:dyDescent="0.4"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</row>
    <row r="45" spans="1:37" ht="20.25" customHeight="1" x14ac:dyDescent="0.4"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</row>
    <row r="46" spans="1:37" ht="20.25" customHeight="1" x14ac:dyDescent="0.4"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</row>
    <row r="47" spans="1:37" ht="20.25" customHeight="1" x14ac:dyDescent="0.4">
      <c r="H47" s="17"/>
    </row>
    <row r="48" spans="1:37" ht="20.25" customHeight="1" x14ac:dyDescent="0.4"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</row>
    <row r="49" spans="2:32" ht="20.25" customHeight="1" x14ac:dyDescent="0.4"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</row>
    <row r="50" spans="2:32" ht="20.25" customHeight="1" x14ac:dyDescent="0.4"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</row>
    <row r="51" spans="2:32" ht="20.25" customHeight="1" x14ac:dyDescent="0.4">
      <c r="H51" s="17"/>
    </row>
    <row r="52" spans="2:32" ht="20.25" customHeight="1" x14ac:dyDescent="0.4">
      <c r="H52" s="17"/>
    </row>
    <row r="53" spans="2:32" ht="20.25" customHeight="1" x14ac:dyDescent="0.4">
      <c r="H53" s="17"/>
    </row>
    <row r="54" spans="2:32" ht="20.25" customHeight="1" x14ac:dyDescent="0.4">
      <c r="H54" s="17"/>
    </row>
    <row r="55" spans="2:32" ht="20.25" customHeight="1" x14ac:dyDescent="0.4">
      <c r="H55" s="17"/>
    </row>
    <row r="56" spans="2:32" ht="20.25" customHeight="1" x14ac:dyDescent="0.4">
      <c r="H56" s="17"/>
    </row>
    <row r="57" spans="2:32" ht="20.25" customHeight="1" x14ac:dyDescent="0.4">
      <c r="H57" s="17"/>
    </row>
    <row r="58" spans="2:32" ht="20.25" customHeight="1" x14ac:dyDescent="0.4">
      <c r="H58" s="17"/>
    </row>
    <row r="59" spans="2:32" ht="20.25" customHeight="1" x14ac:dyDescent="0.4">
      <c r="H59" s="17"/>
    </row>
    <row r="60" spans="2:32" ht="20.25" customHeight="1" x14ac:dyDescent="0.4">
      <c r="H60" s="17"/>
    </row>
    <row r="61" spans="2:32" ht="20.25" customHeight="1" x14ac:dyDescent="0.4">
      <c r="H61" s="17"/>
    </row>
    <row r="62" spans="2:32" ht="20.25" customHeight="1" x14ac:dyDescent="0.4">
      <c r="H62" s="17"/>
    </row>
    <row r="63" spans="2:32" ht="20.25" customHeight="1" x14ac:dyDescent="0.4">
      <c r="H63" s="17"/>
    </row>
    <row r="64" spans="2:32" ht="20.25" customHeight="1" x14ac:dyDescent="0.4">
      <c r="H64" s="17"/>
    </row>
    <row r="65" spans="8:8" ht="20.25" customHeight="1" x14ac:dyDescent="0.4">
      <c r="H65" s="17"/>
    </row>
    <row r="66" spans="8:8" ht="20.25" customHeight="1" x14ac:dyDescent="0.4">
      <c r="H66" s="17"/>
    </row>
    <row r="67" spans="8:8" ht="20.25" customHeight="1" x14ac:dyDescent="0.4">
      <c r="H67" s="17"/>
    </row>
    <row r="68" spans="8:8" ht="20.25" customHeight="1" x14ac:dyDescent="0.4">
      <c r="H68" s="17"/>
    </row>
    <row r="69" spans="8:8" ht="20.25" customHeight="1" x14ac:dyDescent="0.4">
      <c r="H69" s="17"/>
    </row>
    <row r="70" spans="8:8" ht="20.25" customHeight="1" x14ac:dyDescent="0.4">
      <c r="H70" s="17"/>
    </row>
    <row r="71" spans="8:8" ht="20.25" customHeight="1" x14ac:dyDescent="0.4">
      <c r="H71" s="17"/>
    </row>
    <row r="72" spans="8:8" ht="20.25" customHeight="1" x14ac:dyDescent="0.4">
      <c r="H72" s="17"/>
    </row>
    <row r="73" spans="8:8" ht="20.25" customHeight="1" x14ac:dyDescent="0.4">
      <c r="H73" s="17"/>
    </row>
    <row r="74" spans="8:8" ht="20.25" customHeight="1" x14ac:dyDescent="0.4">
      <c r="H74" s="17"/>
    </row>
  </sheetData>
  <phoneticPr fontId="19" type="noConversion"/>
  <pageMargins left="0.37" right="0.22" top="0.46" bottom="0.47" header="0.43" footer="0.5"/>
  <pageSetup scale="35" orientation="landscape" horizontalDpi="4294967293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J46"/>
  <sheetViews>
    <sheetView zoomScale="50" zoomScaleNormal="50" zoomScalePageLayoutView="5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38" sqref="B38:AF38"/>
    </sheetView>
  </sheetViews>
  <sheetFormatPr defaultColWidth="11.53515625" defaultRowHeight="20" x14ac:dyDescent="0.4"/>
  <cols>
    <col min="1" max="1" width="31.765625" style="17" customWidth="1"/>
    <col min="2" max="32" width="8.23046875" style="17" customWidth="1"/>
    <col min="33" max="33" width="12.765625" style="17" customWidth="1"/>
    <col min="34" max="34" width="17.765625" style="17" customWidth="1"/>
    <col min="35" max="16384" width="11.53515625" style="17"/>
  </cols>
  <sheetData>
    <row r="1" spans="1:36" ht="21" customHeight="1" x14ac:dyDescent="0.4">
      <c r="A1" s="33" t="s">
        <v>21</v>
      </c>
    </row>
    <row r="2" spans="1:36" ht="21" customHeight="1" x14ac:dyDescent="0.4">
      <c r="A2" s="39">
        <v>45839</v>
      </c>
    </row>
    <row r="3" spans="1:36" ht="21" customHeight="1" x14ac:dyDescent="0.4">
      <c r="A3" s="16" t="s">
        <v>19</v>
      </c>
      <c r="AA3" s="16"/>
    </row>
    <row r="4" spans="1:36" ht="21" customHeight="1" x14ac:dyDescent="0.4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 t="s">
        <v>39</v>
      </c>
      <c r="AI4" s="16"/>
      <c r="AJ4" s="16"/>
    </row>
    <row r="5" spans="1:36" ht="21" customHeight="1" x14ac:dyDescent="0.4">
      <c r="B5" s="40">
        <v>1</v>
      </c>
      <c r="C5" s="40">
        <v>2</v>
      </c>
      <c r="D5" s="40">
        <v>3</v>
      </c>
      <c r="E5" s="40">
        <v>4</v>
      </c>
      <c r="F5" s="40">
        <v>5</v>
      </c>
      <c r="G5" s="40">
        <v>6</v>
      </c>
      <c r="H5" s="40">
        <v>7</v>
      </c>
      <c r="I5" s="40">
        <v>8</v>
      </c>
      <c r="J5" s="40">
        <v>9</v>
      </c>
      <c r="K5" s="40">
        <v>10</v>
      </c>
      <c r="L5" s="40">
        <v>11</v>
      </c>
      <c r="M5" s="40">
        <v>12</v>
      </c>
      <c r="N5" s="40">
        <v>13</v>
      </c>
      <c r="O5" s="40">
        <v>14</v>
      </c>
      <c r="P5" s="40">
        <v>15</v>
      </c>
      <c r="Q5" s="40">
        <v>16</v>
      </c>
      <c r="R5" s="40">
        <v>17</v>
      </c>
      <c r="S5" s="40">
        <v>18</v>
      </c>
      <c r="T5" s="40">
        <v>19</v>
      </c>
      <c r="U5" s="40">
        <v>20</v>
      </c>
      <c r="V5" s="40">
        <v>21</v>
      </c>
      <c r="W5" s="40">
        <v>22</v>
      </c>
      <c r="X5" s="40">
        <v>23</v>
      </c>
      <c r="Y5" s="40">
        <v>24</v>
      </c>
      <c r="Z5" s="40">
        <v>25</v>
      </c>
      <c r="AA5" s="40">
        <v>26</v>
      </c>
      <c r="AB5" s="40">
        <v>27</v>
      </c>
      <c r="AC5" s="40">
        <v>28</v>
      </c>
      <c r="AD5" s="40">
        <v>29</v>
      </c>
      <c r="AE5" s="40">
        <v>30</v>
      </c>
      <c r="AF5" s="40">
        <v>31</v>
      </c>
      <c r="AG5" s="16" t="s">
        <v>28</v>
      </c>
      <c r="AH5" s="16" t="s">
        <v>38</v>
      </c>
    </row>
    <row r="6" spans="1:36" ht="21" customHeight="1" x14ac:dyDescent="0.4">
      <c r="A6" s="16" t="s">
        <v>0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</row>
    <row r="7" spans="1:36" ht="21" customHeight="1" x14ac:dyDescent="0.4">
      <c r="A7" s="17" t="s">
        <v>1</v>
      </c>
      <c r="B7" s="17">
        <v>5.9112580000000001</v>
      </c>
      <c r="C7" s="17">
        <v>4.9775970000000003</v>
      </c>
      <c r="D7" s="17">
        <v>4.078087</v>
      </c>
      <c r="E7" s="17">
        <v>2.745517</v>
      </c>
      <c r="F7" s="17">
        <v>2.9464359999999998</v>
      </c>
      <c r="G7" s="17">
        <v>2.9591919999999998</v>
      </c>
      <c r="H7" s="17">
        <v>3.5836389999999998</v>
      </c>
      <c r="I7" s="17">
        <v>3.7347959999999998</v>
      </c>
      <c r="J7" s="17">
        <v>3.330714</v>
      </c>
      <c r="K7" s="17">
        <v>2.9730150000000002</v>
      </c>
      <c r="L7" s="17">
        <v>3.7298610000000001</v>
      </c>
      <c r="M7" s="17">
        <v>4.0023739999999997</v>
      </c>
      <c r="N7" s="17">
        <v>2.8472520000000001</v>
      </c>
      <c r="O7" s="17">
        <v>2.7204259999999998</v>
      </c>
      <c r="P7" s="17">
        <v>1.962277</v>
      </c>
      <c r="Q7" s="17">
        <v>2.0914799999999998</v>
      </c>
      <c r="R7" s="17">
        <v>4.0824009999999999</v>
      </c>
      <c r="S7" s="17">
        <v>3.1016910000000002</v>
      </c>
      <c r="T7" s="17">
        <v>2.8472520000000001</v>
      </c>
      <c r="U7" s="17">
        <v>2.9657680000000002</v>
      </c>
      <c r="V7" s="17">
        <v>3.917211</v>
      </c>
      <c r="W7" s="17">
        <v>2.9345330000000001</v>
      </c>
      <c r="X7" s="17">
        <v>2.8803519999999998</v>
      </c>
      <c r="Y7" s="17">
        <v>3.9686599999999999</v>
      </c>
      <c r="Z7" s="17">
        <v>5.8359610000000002</v>
      </c>
      <c r="AA7" s="17">
        <v>4.6177820000000001</v>
      </c>
      <c r="AB7" s="17">
        <v>1.159111</v>
      </c>
      <c r="AC7" s="17">
        <v>3.5866859999999998</v>
      </c>
      <c r="AD7" s="17">
        <v>4.4781399999999998</v>
      </c>
      <c r="AE7" s="17">
        <v>4.0515860000000004</v>
      </c>
      <c r="AF7" s="17">
        <v>4.0515860000000004</v>
      </c>
      <c r="AG7" s="16">
        <f t="shared" ref="AG7:AG8" si="0">AVERAGE(C7:AF7)</f>
        <v>3.4387127666666664</v>
      </c>
      <c r="AH7" s="17" t="s">
        <v>35</v>
      </c>
    </row>
    <row r="8" spans="1:36" ht="21" customHeight="1" x14ac:dyDescent="0.4">
      <c r="A8" s="17" t="s">
        <v>2</v>
      </c>
      <c r="B8" s="17">
        <v>10.618156500000001</v>
      </c>
      <c r="C8" s="17">
        <v>11.5429865</v>
      </c>
      <c r="D8" s="17">
        <v>11.973708500000001</v>
      </c>
      <c r="E8" s="17">
        <v>13.060656250000001</v>
      </c>
      <c r="F8" s="17">
        <v>12.793018</v>
      </c>
      <c r="G8" s="17">
        <v>14.07052375</v>
      </c>
      <c r="H8" s="17">
        <v>14.0005465</v>
      </c>
      <c r="I8" s="17">
        <v>14.332246500000002</v>
      </c>
      <c r="J8" s="17">
        <v>13.334858000000001</v>
      </c>
      <c r="K8" s="17">
        <v>13.381193</v>
      </c>
      <c r="L8" s="17">
        <v>13.827350750000001</v>
      </c>
      <c r="M8" s="17">
        <v>12.918745749999999</v>
      </c>
      <c r="N8" s="17">
        <v>13.83913825</v>
      </c>
      <c r="O8" s="17">
        <v>14.448775749999999</v>
      </c>
      <c r="P8" s="17">
        <v>15.172718</v>
      </c>
      <c r="Q8" s="17">
        <v>15.55611425</v>
      </c>
      <c r="R8" s="17">
        <v>13.9105525</v>
      </c>
      <c r="S8" s="17">
        <v>13.700168250000001</v>
      </c>
      <c r="T8" s="17">
        <v>14.09103925</v>
      </c>
      <c r="U8" s="17">
        <v>13.709628250000002</v>
      </c>
      <c r="V8" s="17">
        <v>13.63776725</v>
      </c>
      <c r="W8" s="17">
        <v>14.805207249999999</v>
      </c>
      <c r="X8" s="17">
        <v>15.145201</v>
      </c>
      <c r="Y8" s="17">
        <v>13.39598925</v>
      </c>
      <c r="Z8" s="17">
        <v>11.457666750000001</v>
      </c>
      <c r="AA8" s="17">
        <v>11.56258375</v>
      </c>
      <c r="AB8" s="17">
        <v>14.460297499999999</v>
      </c>
      <c r="AC8" s="17">
        <v>12.764932000000002</v>
      </c>
      <c r="AD8" s="17">
        <v>14.310809249999998</v>
      </c>
      <c r="AE8" s="17">
        <v>14.134466250000001</v>
      </c>
      <c r="AF8" s="17">
        <v>14.134466250000001</v>
      </c>
      <c r="AG8" s="16">
        <f t="shared" si="0"/>
        <v>13.649111816666666</v>
      </c>
      <c r="AH8" s="17" t="s">
        <v>34</v>
      </c>
    </row>
    <row r="9" spans="1:36" ht="21" customHeight="1" x14ac:dyDescent="0.4">
      <c r="B9" s="16">
        <f t="shared" ref="B9:AF9" si="1">SUM(B7:B8)</f>
        <v>16.529414500000001</v>
      </c>
      <c r="C9" s="16">
        <f t="shared" si="1"/>
        <v>16.520583500000001</v>
      </c>
      <c r="D9" s="16">
        <f t="shared" si="1"/>
        <v>16.051795500000001</v>
      </c>
      <c r="E9" s="16">
        <f t="shared" si="1"/>
        <v>15.806173250000001</v>
      </c>
      <c r="F9" s="16">
        <f t="shared" si="1"/>
        <v>15.739454</v>
      </c>
      <c r="G9" s="16">
        <f t="shared" si="1"/>
        <v>17.029715750000001</v>
      </c>
      <c r="H9" s="16">
        <f t="shared" si="1"/>
        <v>17.5841855</v>
      </c>
      <c r="I9" s="16">
        <f t="shared" si="1"/>
        <v>18.067042500000003</v>
      </c>
      <c r="J9" s="16">
        <f t="shared" si="1"/>
        <v>16.665572000000001</v>
      </c>
      <c r="K9" s="16">
        <f t="shared" si="1"/>
        <v>16.354208</v>
      </c>
      <c r="L9" s="16">
        <f t="shared" si="1"/>
        <v>17.55721175</v>
      </c>
      <c r="M9" s="16">
        <f t="shared" si="1"/>
        <v>16.921119749999999</v>
      </c>
      <c r="N9" s="16">
        <f t="shared" si="1"/>
        <v>16.686390249999999</v>
      </c>
      <c r="O9" s="16">
        <f t="shared" si="1"/>
        <v>17.169201749999999</v>
      </c>
      <c r="P9" s="16">
        <f t="shared" si="1"/>
        <v>17.134995</v>
      </c>
      <c r="Q9" s="16">
        <f t="shared" si="1"/>
        <v>17.647594250000001</v>
      </c>
      <c r="R9" s="16">
        <f t="shared" si="1"/>
        <v>17.992953499999999</v>
      </c>
      <c r="S9" s="16">
        <f t="shared" si="1"/>
        <v>16.80185925</v>
      </c>
      <c r="T9" s="16">
        <f t="shared" si="1"/>
        <v>16.938291249999999</v>
      </c>
      <c r="U9" s="16">
        <f t="shared" si="1"/>
        <v>16.675396250000002</v>
      </c>
      <c r="V9" s="16">
        <f t="shared" si="1"/>
        <v>17.554978249999998</v>
      </c>
      <c r="W9" s="16">
        <f t="shared" si="1"/>
        <v>17.739740249999997</v>
      </c>
      <c r="X9" s="16">
        <f t="shared" si="1"/>
        <v>18.025552999999999</v>
      </c>
      <c r="Y9" s="16">
        <f t="shared" si="1"/>
        <v>17.364649249999999</v>
      </c>
      <c r="Z9" s="16">
        <f t="shared" si="1"/>
        <v>17.293627750000002</v>
      </c>
      <c r="AA9" s="16">
        <f t="shared" si="1"/>
        <v>16.18036575</v>
      </c>
      <c r="AB9" s="16">
        <f t="shared" si="1"/>
        <v>15.619408499999999</v>
      </c>
      <c r="AC9" s="16">
        <f t="shared" si="1"/>
        <v>16.351618000000002</v>
      </c>
      <c r="AD9" s="16">
        <f t="shared" si="1"/>
        <v>18.788949249999998</v>
      </c>
      <c r="AE9" s="16">
        <f t="shared" si="1"/>
        <v>18.186052250000003</v>
      </c>
      <c r="AF9" s="16">
        <f t="shared" si="1"/>
        <v>18.186052250000003</v>
      </c>
      <c r="AG9" s="16">
        <f>AVERAGE(C9:AF9)</f>
        <v>17.087824583333333</v>
      </c>
    </row>
    <row r="10" spans="1:36" ht="21" customHeight="1" x14ac:dyDescent="0.4">
      <c r="A10" s="16" t="s">
        <v>3</v>
      </c>
    </row>
    <row r="11" spans="1:36" ht="21" customHeight="1" x14ac:dyDescent="0.4">
      <c r="A11" s="17" t="s">
        <v>18</v>
      </c>
      <c r="B11" s="35">
        <v>14.164199999999999</v>
      </c>
      <c r="C11" s="35">
        <v>17.712299999999999</v>
      </c>
      <c r="D11" s="35">
        <v>16.519099999999998</v>
      </c>
      <c r="E11" s="35">
        <v>20.265599999999999</v>
      </c>
      <c r="F11" s="35">
        <v>20.770833333333332</v>
      </c>
      <c r="G11" s="35">
        <v>16.606433333333332</v>
      </c>
      <c r="H11" s="35">
        <v>12.604433333333331</v>
      </c>
      <c r="I11" s="35">
        <v>22.718699999999998</v>
      </c>
      <c r="J11" s="35">
        <v>20.639099999999999</v>
      </c>
      <c r="K11" s="35">
        <v>15.4611</v>
      </c>
      <c r="L11" s="35">
        <v>14.0969</v>
      </c>
      <c r="M11" s="35">
        <v>15.069833333333333</v>
      </c>
      <c r="N11" s="35">
        <v>17.964133333333336</v>
      </c>
      <c r="O11" s="35">
        <v>21.545545833333332</v>
      </c>
      <c r="P11" s="35">
        <v>12.2961125</v>
      </c>
      <c r="Q11" s="35">
        <v>16.896212500000001</v>
      </c>
      <c r="R11" s="35">
        <v>20.290812499999998</v>
      </c>
      <c r="S11" s="35">
        <v>19.805612499999999</v>
      </c>
      <c r="T11" s="35">
        <v>18.161679166666662</v>
      </c>
      <c r="U11" s="35">
        <v>16.894679166666663</v>
      </c>
      <c r="V11" s="35">
        <v>14.357279166666665</v>
      </c>
      <c r="W11" s="35">
        <v>20.575799999999997</v>
      </c>
      <c r="X11" s="35">
        <v>15.6105</v>
      </c>
      <c r="Y11" s="35">
        <v>19.848099999999999</v>
      </c>
      <c r="Z11" s="35">
        <v>13.5947</v>
      </c>
      <c r="AA11" s="35">
        <v>20.574633333333331</v>
      </c>
      <c r="AB11" s="35">
        <v>17.714033333333337</v>
      </c>
      <c r="AC11" s="35">
        <v>20.506733333333337</v>
      </c>
      <c r="AD11" s="35">
        <v>15.3094</v>
      </c>
      <c r="AE11" s="35">
        <v>17.4848</v>
      </c>
      <c r="AF11" s="35">
        <v>17.23085</v>
      </c>
      <c r="AG11" s="16">
        <f t="shared" ref="AG11:AG13" si="2">AVERAGE(C11:AF11)</f>
        <v>17.637531666666668</v>
      </c>
      <c r="AH11" s="17" t="s">
        <v>36</v>
      </c>
    </row>
    <row r="12" spans="1:36" ht="21" customHeight="1" x14ac:dyDescent="0.4">
      <c r="A12" s="17" t="s">
        <v>26</v>
      </c>
      <c r="B12" s="35">
        <v>0.52400000000000002</v>
      </c>
      <c r="C12" s="35">
        <v>1.077</v>
      </c>
      <c r="D12" s="35">
        <v>1.0589999999999999</v>
      </c>
      <c r="E12" s="35">
        <v>1.4309999999999998</v>
      </c>
      <c r="F12" s="35">
        <v>1.091</v>
      </c>
      <c r="G12" s="35">
        <v>0.94</v>
      </c>
      <c r="H12" s="35">
        <v>0.61399999999999999</v>
      </c>
      <c r="I12" s="35">
        <v>1.65</v>
      </c>
      <c r="J12" s="35">
        <v>1.208</v>
      </c>
      <c r="K12" s="35">
        <v>0.98299999999999998</v>
      </c>
      <c r="L12" s="35">
        <v>0.61199999999999999</v>
      </c>
      <c r="M12" s="35">
        <v>1.04</v>
      </c>
      <c r="N12" s="35">
        <v>1.02</v>
      </c>
      <c r="O12" s="35">
        <v>1.421</v>
      </c>
      <c r="P12" s="35">
        <v>0.53799999999999992</v>
      </c>
      <c r="Q12" s="35">
        <v>0.92799999999999994</v>
      </c>
      <c r="R12" s="35">
        <v>1.361</v>
      </c>
      <c r="S12" s="35">
        <v>1.359</v>
      </c>
      <c r="T12" s="35">
        <v>1.0329999999999999</v>
      </c>
      <c r="U12" s="35">
        <v>1.01</v>
      </c>
      <c r="V12" s="35">
        <v>0.79499999999999993</v>
      </c>
      <c r="W12" s="35">
        <v>1.1639999999999999</v>
      </c>
      <c r="X12" s="35">
        <v>0.19</v>
      </c>
      <c r="Y12" s="35">
        <v>1.748</v>
      </c>
      <c r="Z12" s="35">
        <v>0.373</v>
      </c>
      <c r="AA12" s="35">
        <v>1.4469999999999998</v>
      </c>
      <c r="AB12" s="35">
        <v>1.02</v>
      </c>
      <c r="AC12" s="35">
        <v>0.70299999999999996</v>
      </c>
      <c r="AD12" s="35">
        <v>1.427</v>
      </c>
      <c r="AE12" s="35">
        <v>0.80299999999999994</v>
      </c>
      <c r="AF12" s="35">
        <v>0.94899999999999995</v>
      </c>
      <c r="AG12" s="16">
        <f t="shared" si="2"/>
        <v>1.0331333333333335</v>
      </c>
    </row>
    <row r="13" spans="1:36" ht="21" customHeight="1" x14ac:dyDescent="0.4">
      <c r="A13" s="17" t="s">
        <v>5</v>
      </c>
      <c r="B13" s="35">
        <v>0.52228999999999992</v>
      </c>
      <c r="C13" s="35">
        <v>0.56269000000000002</v>
      </c>
      <c r="D13" s="35">
        <v>0.55920999999999998</v>
      </c>
      <c r="E13" s="35">
        <v>0.54125000000000001</v>
      </c>
      <c r="F13" s="35">
        <v>0.60653999999999997</v>
      </c>
      <c r="G13" s="35">
        <v>0.62449999999999994</v>
      </c>
      <c r="H13" s="35">
        <v>0.55433999999999994</v>
      </c>
      <c r="I13" s="35">
        <v>0.57726</v>
      </c>
      <c r="J13" s="35">
        <v>0.53899999999999992</v>
      </c>
      <c r="K13" s="35">
        <v>0.54899999999999993</v>
      </c>
      <c r="L13" s="35">
        <v>0.49334</v>
      </c>
      <c r="M13" s="35">
        <v>0.42673</v>
      </c>
      <c r="N13" s="35">
        <v>0.44601999999999997</v>
      </c>
      <c r="O13" s="35">
        <v>0.41299999999999998</v>
      </c>
      <c r="P13" s="35">
        <v>0.41818</v>
      </c>
      <c r="Q13" s="35">
        <v>0.42519999999999997</v>
      </c>
      <c r="R13" s="35">
        <v>0.42103999999999997</v>
      </c>
      <c r="S13" s="35">
        <v>0.41905999999999999</v>
      </c>
      <c r="T13" s="35">
        <v>0.42626999999999998</v>
      </c>
      <c r="U13" s="35">
        <v>0.44444999999999996</v>
      </c>
      <c r="V13" s="35">
        <v>0.43702999999999997</v>
      </c>
      <c r="W13" s="35">
        <v>0.43008999999999997</v>
      </c>
      <c r="X13" s="35">
        <v>0.48365999999999998</v>
      </c>
      <c r="Y13" s="35">
        <v>0.62780000000000002</v>
      </c>
      <c r="Z13" s="35">
        <v>0.70077999999999996</v>
      </c>
      <c r="AA13" s="35">
        <v>0.68035000000000001</v>
      </c>
      <c r="AB13" s="35">
        <v>0.67331999999999992</v>
      </c>
      <c r="AC13" s="35">
        <v>0.60616999999999999</v>
      </c>
      <c r="AD13" s="35">
        <v>0.43149999999999999</v>
      </c>
      <c r="AE13" s="35">
        <v>0.31689000000000001</v>
      </c>
      <c r="AF13" s="35">
        <v>0.27632999999999996</v>
      </c>
      <c r="AG13" s="16">
        <f t="shared" si="2"/>
        <v>0.50370000000000004</v>
      </c>
    </row>
    <row r="14" spans="1:36" ht="21" customHeight="1" x14ac:dyDescent="0.4">
      <c r="A14" s="17" t="s">
        <v>6</v>
      </c>
      <c r="B14" s="35">
        <v>0</v>
      </c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</row>
    <row r="15" spans="1:36" ht="21" customHeight="1" x14ac:dyDescent="0.4">
      <c r="A15" s="17" t="s">
        <v>7</v>
      </c>
      <c r="B15" s="35">
        <v>0.468248</v>
      </c>
      <c r="C15" s="35"/>
      <c r="D15" s="35"/>
      <c r="E15" s="35"/>
      <c r="F15" s="35"/>
      <c r="G15" s="35"/>
      <c r="H15" s="35">
        <v>6.3579999999999998E-2</v>
      </c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</row>
    <row r="16" spans="1:36" ht="21" customHeight="1" x14ac:dyDescent="0.4">
      <c r="B16" s="16">
        <f>SUM(B11:B15)</f>
        <v>15.678737999999999</v>
      </c>
      <c r="C16" s="16">
        <f t="shared" ref="C16:AF16" si="3">SUM(C11:C15)</f>
        <v>19.351989999999997</v>
      </c>
      <c r="D16" s="16">
        <f t="shared" si="3"/>
        <v>18.137309999999999</v>
      </c>
      <c r="E16" s="16">
        <f t="shared" si="3"/>
        <v>22.237850000000002</v>
      </c>
      <c r="F16" s="16">
        <f t="shared" si="3"/>
        <v>22.468373333333332</v>
      </c>
      <c r="G16" s="16">
        <f t="shared" si="3"/>
        <v>18.170933333333334</v>
      </c>
      <c r="H16" s="16">
        <f t="shared" si="3"/>
        <v>13.836353333333332</v>
      </c>
      <c r="I16" s="16">
        <f t="shared" si="3"/>
        <v>24.945959999999996</v>
      </c>
      <c r="J16" s="16">
        <v>15.8</v>
      </c>
      <c r="K16" s="16">
        <f t="shared" si="3"/>
        <v>16.993099999999998</v>
      </c>
      <c r="L16" s="16">
        <f t="shared" si="3"/>
        <v>15.20224</v>
      </c>
      <c r="M16" s="16">
        <f t="shared" si="3"/>
        <v>16.536563333333334</v>
      </c>
      <c r="N16" s="16">
        <f t="shared" si="3"/>
        <v>19.430153333333337</v>
      </c>
      <c r="O16" s="16">
        <f t="shared" si="3"/>
        <v>23.379545833333331</v>
      </c>
      <c r="P16" s="16">
        <f t="shared" si="3"/>
        <v>13.252292499999999</v>
      </c>
      <c r="Q16" s="16">
        <f t="shared" si="3"/>
        <v>18.249412500000002</v>
      </c>
      <c r="R16" s="16">
        <f t="shared" si="3"/>
        <v>22.0728525</v>
      </c>
      <c r="S16" s="16">
        <f t="shared" si="3"/>
        <v>21.583672499999999</v>
      </c>
      <c r="T16" s="16">
        <f t="shared" si="3"/>
        <v>19.620949166666662</v>
      </c>
      <c r="U16" s="16">
        <f t="shared" si="3"/>
        <v>18.349129166666664</v>
      </c>
      <c r="V16" s="16">
        <f t="shared" si="3"/>
        <v>15.589309166666665</v>
      </c>
      <c r="W16" s="16">
        <f t="shared" si="3"/>
        <v>22.169889999999999</v>
      </c>
      <c r="X16" s="16">
        <f t="shared" si="3"/>
        <v>16.28416</v>
      </c>
      <c r="Y16" s="16">
        <f t="shared" si="3"/>
        <v>22.2239</v>
      </c>
      <c r="Z16" s="16">
        <f t="shared" si="3"/>
        <v>14.668479999999999</v>
      </c>
      <c r="AA16" s="16">
        <f t="shared" si="3"/>
        <v>22.701983333333331</v>
      </c>
      <c r="AB16" s="16">
        <f t="shared" si="3"/>
        <v>19.407353333333337</v>
      </c>
      <c r="AC16" s="16">
        <f t="shared" si="3"/>
        <v>21.815903333333335</v>
      </c>
      <c r="AD16" s="16">
        <f t="shared" si="3"/>
        <v>17.167899999999999</v>
      </c>
      <c r="AE16" s="16">
        <f t="shared" si="3"/>
        <v>18.604690000000002</v>
      </c>
      <c r="AF16" s="16">
        <f t="shared" si="3"/>
        <v>18.456180000000003</v>
      </c>
      <c r="AG16" s="16">
        <f>AVERAGE(C16:AF16)</f>
        <v>18.956947666666672</v>
      </c>
    </row>
    <row r="17" spans="1:34" ht="21" customHeight="1" x14ac:dyDescent="0.4">
      <c r="A17" s="16" t="s">
        <v>40</v>
      </c>
    </row>
    <row r="18" spans="1:34" ht="21" customHeight="1" x14ac:dyDescent="0.4">
      <c r="A18" s="17" t="s">
        <v>8</v>
      </c>
      <c r="B18" s="32">
        <v>15.26</v>
      </c>
      <c r="C18" s="32">
        <v>14.85</v>
      </c>
      <c r="D18" s="32">
        <v>16.04</v>
      </c>
      <c r="E18" s="32">
        <v>15.99</v>
      </c>
      <c r="F18" s="32">
        <v>15.79</v>
      </c>
      <c r="G18" s="32">
        <v>16.43</v>
      </c>
      <c r="H18" s="32">
        <v>16.14</v>
      </c>
      <c r="I18" s="32">
        <v>15.99</v>
      </c>
      <c r="J18" s="32">
        <v>15.75</v>
      </c>
      <c r="K18" s="32">
        <v>15.27</v>
      </c>
      <c r="L18" s="32">
        <v>15.28</v>
      </c>
      <c r="M18" s="32">
        <v>16.440000000000001</v>
      </c>
      <c r="N18" s="32">
        <v>16.23</v>
      </c>
      <c r="O18" s="32">
        <v>16.36</v>
      </c>
      <c r="P18" s="32">
        <v>18.82</v>
      </c>
      <c r="Q18" s="32">
        <v>17.22</v>
      </c>
      <c r="R18" s="32">
        <v>16.59</v>
      </c>
      <c r="S18" s="32">
        <v>17.920000000000002</v>
      </c>
      <c r="T18" s="32">
        <v>17</v>
      </c>
      <c r="U18" s="32">
        <v>16.78</v>
      </c>
      <c r="V18" s="32">
        <v>18.829999999999998</v>
      </c>
      <c r="W18" s="32">
        <v>17.75</v>
      </c>
      <c r="X18" s="32">
        <v>16.78</v>
      </c>
      <c r="Y18" s="32">
        <v>15.32</v>
      </c>
      <c r="Z18" s="32">
        <v>15.7</v>
      </c>
      <c r="AA18" s="32">
        <v>16.23</v>
      </c>
      <c r="AB18" s="32">
        <v>15.33</v>
      </c>
      <c r="AC18" s="32">
        <v>14.99</v>
      </c>
      <c r="AD18" s="32">
        <v>16.53</v>
      </c>
      <c r="AE18" s="32">
        <v>17</v>
      </c>
      <c r="AF18" s="32">
        <v>17</v>
      </c>
      <c r="AG18" s="16"/>
      <c r="AH18" s="17" t="s">
        <v>36</v>
      </c>
    </row>
    <row r="19" spans="1:34" ht="21" customHeight="1" x14ac:dyDescent="0.4">
      <c r="A19" s="17" t="s">
        <v>26</v>
      </c>
      <c r="B19" s="32">
        <v>0</v>
      </c>
      <c r="C19" s="32">
        <v>0</v>
      </c>
      <c r="D19" s="32">
        <v>0</v>
      </c>
      <c r="E19" s="32">
        <v>0</v>
      </c>
      <c r="F19" s="32">
        <v>0</v>
      </c>
      <c r="G19" s="32">
        <v>0</v>
      </c>
      <c r="H19" s="32">
        <v>0</v>
      </c>
      <c r="I19" s="32">
        <v>0</v>
      </c>
      <c r="J19" s="32">
        <v>0</v>
      </c>
      <c r="K19" s="32">
        <v>0</v>
      </c>
      <c r="L19" s="32">
        <v>0</v>
      </c>
      <c r="M19" s="32">
        <v>0</v>
      </c>
      <c r="N19" s="32">
        <v>0</v>
      </c>
      <c r="O19" s="32">
        <v>0</v>
      </c>
      <c r="P19" s="32">
        <v>0</v>
      </c>
      <c r="Q19" s="32">
        <v>0</v>
      </c>
      <c r="R19" s="32">
        <v>0</v>
      </c>
      <c r="S19" s="32">
        <v>0</v>
      </c>
      <c r="T19" s="32">
        <v>0</v>
      </c>
      <c r="U19" s="32">
        <v>0</v>
      </c>
      <c r="V19" s="32">
        <v>0</v>
      </c>
      <c r="W19" s="32">
        <v>0</v>
      </c>
      <c r="X19" s="32">
        <v>0</v>
      </c>
      <c r="Y19" s="32">
        <v>0</v>
      </c>
      <c r="Z19" s="32">
        <v>0</v>
      </c>
      <c r="AA19" s="32">
        <v>0</v>
      </c>
      <c r="AB19" s="32">
        <v>0</v>
      </c>
      <c r="AC19" s="32">
        <v>0</v>
      </c>
      <c r="AD19" s="32">
        <v>0</v>
      </c>
      <c r="AE19" s="32">
        <v>0</v>
      </c>
      <c r="AF19" s="32">
        <v>0</v>
      </c>
      <c r="AG19" s="17">
        <f>SUM(B19:AE19)</f>
        <v>0</v>
      </c>
      <c r="AH19" s="17">
        <f>SUM(C19:AG19)</f>
        <v>0</v>
      </c>
    </row>
    <row r="20" spans="1:34" ht="21" customHeight="1" x14ac:dyDescent="0.4">
      <c r="A20" s="17" t="s">
        <v>9</v>
      </c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</row>
    <row r="21" spans="1:34" ht="21" customHeight="1" x14ac:dyDescent="0.4">
      <c r="A21" s="17" t="s">
        <v>23</v>
      </c>
      <c r="B21" s="37">
        <v>47</v>
      </c>
      <c r="C21" s="37">
        <v>38</v>
      </c>
      <c r="D21" s="37">
        <v>59</v>
      </c>
      <c r="E21" s="37">
        <v>88</v>
      </c>
      <c r="F21" s="37">
        <v>84</v>
      </c>
      <c r="G21" s="37">
        <v>64</v>
      </c>
      <c r="H21" s="37">
        <v>66</v>
      </c>
      <c r="I21" s="37">
        <v>66</v>
      </c>
      <c r="J21" s="37">
        <v>38</v>
      </c>
      <c r="K21" s="37">
        <v>19</v>
      </c>
      <c r="L21" s="37">
        <v>40</v>
      </c>
      <c r="M21" s="37">
        <v>61</v>
      </c>
      <c r="N21" s="37">
        <v>76</v>
      </c>
      <c r="O21" s="37">
        <v>55</v>
      </c>
      <c r="P21" s="37">
        <v>53</v>
      </c>
      <c r="Q21" s="37">
        <v>49</v>
      </c>
      <c r="R21" s="37">
        <v>40</v>
      </c>
      <c r="S21" s="37">
        <v>60</v>
      </c>
      <c r="T21" s="37">
        <v>65</v>
      </c>
      <c r="U21" s="37">
        <v>80</v>
      </c>
      <c r="V21" s="37">
        <v>65</v>
      </c>
      <c r="W21" s="37">
        <v>66</v>
      </c>
      <c r="X21" s="37">
        <v>73</v>
      </c>
      <c r="Y21" s="37">
        <v>76</v>
      </c>
      <c r="Z21" s="37">
        <v>68</v>
      </c>
      <c r="AA21" s="37">
        <v>86</v>
      </c>
      <c r="AB21" s="37">
        <v>65</v>
      </c>
      <c r="AC21" s="68">
        <v>60</v>
      </c>
      <c r="AD21" s="68">
        <v>47</v>
      </c>
      <c r="AE21" s="68">
        <v>49</v>
      </c>
      <c r="AF21" s="68">
        <v>49</v>
      </c>
    </row>
    <row r="22" spans="1:34" ht="21" customHeight="1" x14ac:dyDescent="0.4">
      <c r="A22" s="17" t="s">
        <v>22</v>
      </c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</row>
    <row r="23" spans="1:34" ht="21" customHeight="1" x14ac:dyDescent="0.4">
      <c r="A23" s="17" t="s">
        <v>24</v>
      </c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</row>
    <row r="24" spans="1:34" ht="21" customHeight="1" x14ac:dyDescent="0.4">
      <c r="A24" s="17" t="s">
        <v>25</v>
      </c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</row>
    <row r="25" spans="1:34" ht="21" customHeight="1" x14ac:dyDescent="0.4">
      <c r="A25" s="17" t="s">
        <v>17</v>
      </c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</row>
    <row r="26" spans="1:34" ht="21" customHeight="1" x14ac:dyDescent="0.4">
      <c r="A26" s="17" t="s">
        <v>5</v>
      </c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</row>
    <row r="27" spans="1:34" ht="21" customHeight="1" x14ac:dyDescent="0.4">
      <c r="A27" s="17" t="s">
        <v>10</v>
      </c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</row>
    <row r="28" spans="1:34" ht="21" customHeight="1" x14ac:dyDescent="0.4">
      <c r="A28" s="17" t="s">
        <v>7</v>
      </c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</row>
    <row r="29" spans="1:34" ht="21" customHeight="1" x14ac:dyDescent="0.4">
      <c r="B29" s="16">
        <f>SUM(B18+B19+B20+B25+B26+B27+B28)</f>
        <v>15.26</v>
      </c>
      <c r="C29" s="16">
        <f t="shared" ref="C29:AF29" si="4">SUM(C18+C19+C20+C25+C26+C27+C28)</f>
        <v>14.85</v>
      </c>
      <c r="D29" s="16">
        <f t="shared" si="4"/>
        <v>16.04</v>
      </c>
      <c r="E29" s="16">
        <f t="shared" si="4"/>
        <v>15.99</v>
      </c>
      <c r="F29" s="16">
        <f t="shared" si="4"/>
        <v>15.79</v>
      </c>
      <c r="G29" s="16">
        <f t="shared" si="4"/>
        <v>16.43</v>
      </c>
      <c r="H29" s="16">
        <f t="shared" si="4"/>
        <v>16.14</v>
      </c>
      <c r="I29" s="16">
        <f t="shared" si="4"/>
        <v>15.99</v>
      </c>
      <c r="J29" s="16">
        <f t="shared" si="4"/>
        <v>15.75</v>
      </c>
      <c r="K29" s="16">
        <f t="shared" si="4"/>
        <v>15.27</v>
      </c>
      <c r="L29" s="16">
        <f t="shared" si="4"/>
        <v>15.28</v>
      </c>
      <c r="M29" s="16">
        <f t="shared" si="4"/>
        <v>16.440000000000001</v>
      </c>
      <c r="N29" s="16">
        <f t="shared" si="4"/>
        <v>16.23</v>
      </c>
      <c r="O29" s="16">
        <f t="shared" si="4"/>
        <v>16.36</v>
      </c>
      <c r="P29" s="16">
        <f t="shared" si="4"/>
        <v>18.82</v>
      </c>
      <c r="Q29" s="16">
        <f t="shared" si="4"/>
        <v>17.22</v>
      </c>
      <c r="R29" s="16">
        <f t="shared" si="4"/>
        <v>16.59</v>
      </c>
      <c r="S29" s="16">
        <f t="shared" si="4"/>
        <v>17.920000000000002</v>
      </c>
      <c r="T29" s="16">
        <f t="shared" si="4"/>
        <v>17</v>
      </c>
      <c r="U29" s="16">
        <f t="shared" si="4"/>
        <v>16.78</v>
      </c>
      <c r="V29" s="16">
        <f t="shared" si="4"/>
        <v>18.829999999999998</v>
      </c>
      <c r="W29" s="16">
        <f t="shared" si="4"/>
        <v>17.75</v>
      </c>
      <c r="X29" s="16">
        <f t="shared" si="4"/>
        <v>16.78</v>
      </c>
      <c r="Y29" s="16">
        <f t="shared" si="4"/>
        <v>15.32</v>
      </c>
      <c r="Z29" s="16">
        <f t="shared" si="4"/>
        <v>15.7</v>
      </c>
      <c r="AA29" s="16">
        <f t="shared" si="4"/>
        <v>16.23</v>
      </c>
      <c r="AB29" s="16">
        <f t="shared" si="4"/>
        <v>15.33</v>
      </c>
      <c r="AC29" s="16">
        <f t="shared" si="4"/>
        <v>14.99</v>
      </c>
      <c r="AD29" s="16">
        <f t="shared" si="4"/>
        <v>16.53</v>
      </c>
      <c r="AE29" s="16">
        <f t="shared" si="4"/>
        <v>17</v>
      </c>
      <c r="AF29" s="16">
        <f t="shared" si="4"/>
        <v>17</v>
      </c>
      <c r="AG29" s="16">
        <f>AVERAGE(C29:AF29)</f>
        <v>16.411666666666669</v>
      </c>
    </row>
    <row r="30" spans="1:34" ht="21" customHeight="1" x14ac:dyDescent="0.4">
      <c r="A30" s="16" t="s">
        <v>11</v>
      </c>
      <c r="M30" s="16"/>
      <c r="AH30" s="17" t="s">
        <v>37</v>
      </c>
    </row>
    <row r="31" spans="1:34" ht="21" customHeight="1" x14ac:dyDescent="0.4">
      <c r="A31" s="17" t="s">
        <v>12</v>
      </c>
      <c r="B31" s="30"/>
      <c r="C31" s="30"/>
      <c r="D31" s="30"/>
      <c r="E31" s="30"/>
      <c r="F31" s="30">
        <v>1.8274285714285714</v>
      </c>
      <c r="G31" s="30">
        <v>2.7511666666666663</v>
      </c>
      <c r="H31" s="30">
        <v>1.2916666666666665</v>
      </c>
      <c r="I31" s="30"/>
      <c r="J31" s="30"/>
      <c r="K31" s="30"/>
      <c r="L31" s="30"/>
      <c r="M31" s="30"/>
      <c r="N31" s="30">
        <v>1.3981666666666668</v>
      </c>
      <c r="O31" s="30">
        <v>1.5006249999999997</v>
      </c>
      <c r="P31" s="30"/>
      <c r="Q31" s="30"/>
      <c r="R31" s="30"/>
      <c r="S31" s="30"/>
      <c r="T31" s="30"/>
      <c r="U31" s="30"/>
      <c r="V31" s="30"/>
      <c r="W31" s="30">
        <v>2.051000000000001</v>
      </c>
      <c r="X31" s="30"/>
      <c r="Y31" s="30"/>
      <c r="Z31" s="30">
        <v>1.8816923076923078</v>
      </c>
      <c r="AA31" s="30"/>
      <c r="AB31" s="30"/>
      <c r="AC31" s="30"/>
      <c r="AD31" s="30">
        <v>2.2860000000000005</v>
      </c>
      <c r="AE31" s="30">
        <v>1.3710000000000002</v>
      </c>
      <c r="AF31" s="30">
        <v>2.2543846153846152</v>
      </c>
      <c r="AG31" s="30"/>
      <c r="AH31" s="17" t="s">
        <v>34</v>
      </c>
    </row>
    <row r="32" spans="1:34" ht="21" customHeight="1" x14ac:dyDescent="0.4">
      <c r="A32" s="17" t="s">
        <v>27</v>
      </c>
      <c r="B32" s="30">
        <v>1.4995000000000003</v>
      </c>
      <c r="C32" s="30">
        <v>2.1813333333333333</v>
      </c>
      <c r="D32" s="30">
        <v>2.3963333333333332</v>
      </c>
      <c r="E32" s="30">
        <v>0.34357142857142853</v>
      </c>
      <c r="F32" s="30"/>
      <c r="G32" s="30"/>
      <c r="H32" s="30"/>
      <c r="I32" s="30">
        <v>1.4833333333333332</v>
      </c>
      <c r="J32" s="30">
        <v>2.3225000000000002</v>
      </c>
      <c r="K32" s="30">
        <v>2.0823750000000003</v>
      </c>
      <c r="L32" s="30">
        <v>1.5686666666666669</v>
      </c>
      <c r="M32" s="30">
        <v>1.5495000000000001</v>
      </c>
      <c r="N32" s="30"/>
      <c r="O32" s="30"/>
      <c r="P32" s="30">
        <v>1.7241666666666668</v>
      </c>
      <c r="Q32" s="30">
        <v>3.0004999999999997</v>
      </c>
      <c r="R32" s="19">
        <v>2.0510999999999995</v>
      </c>
      <c r="S32" s="30">
        <v>1.2566923076923078</v>
      </c>
      <c r="T32" s="30">
        <v>1.3507692307692309</v>
      </c>
      <c r="U32" s="30">
        <v>1.7961538461538458</v>
      </c>
      <c r="V32" s="30">
        <v>1.7899999999999994</v>
      </c>
      <c r="W32" s="30"/>
      <c r="X32" s="30">
        <v>2.5510000000000006</v>
      </c>
      <c r="Y32" s="30">
        <v>2.5696153846153846</v>
      </c>
      <c r="Z32" s="30"/>
      <c r="AA32" s="30">
        <v>2.0360769230769229</v>
      </c>
      <c r="AB32" s="30">
        <v>2.4639999999999995</v>
      </c>
      <c r="AC32" s="30">
        <v>2.2429999999999994</v>
      </c>
      <c r="AD32" s="30"/>
      <c r="AE32" s="30"/>
      <c r="AF32" s="30"/>
      <c r="AG32" s="19">
        <f>SUM(B32:AF32)</f>
        <v>40.260187454212449</v>
      </c>
    </row>
    <row r="33" spans="1:34" ht="21" customHeight="1" x14ac:dyDescent="0.4">
      <c r="A33" s="17" t="s">
        <v>4</v>
      </c>
      <c r="B33" s="18">
        <v>1.3200999999999998</v>
      </c>
      <c r="C33" s="19">
        <v>1.369</v>
      </c>
      <c r="D33" s="19">
        <v>1.3120999999999998</v>
      </c>
      <c r="E33" s="19">
        <v>1.3257000000000001</v>
      </c>
      <c r="F33" s="19">
        <v>1.379</v>
      </c>
      <c r="G33" s="19">
        <v>1.3612</v>
      </c>
      <c r="H33" s="19">
        <v>1.3624000000000001</v>
      </c>
      <c r="I33" s="19">
        <v>1.3642999999999998</v>
      </c>
      <c r="J33" s="19">
        <v>1.3029000000000002</v>
      </c>
      <c r="K33" s="19">
        <v>1.3344</v>
      </c>
      <c r="L33" s="19">
        <v>1.3309000000000002</v>
      </c>
      <c r="M33" s="19">
        <v>1.1859000000000002</v>
      </c>
      <c r="N33" s="19">
        <v>1.3443000000000001</v>
      </c>
      <c r="O33" s="19">
        <v>1.3457000000000001</v>
      </c>
      <c r="P33" s="19">
        <v>1.2824</v>
      </c>
      <c r="Q33" s="19">
        <v>1.3522000000000001</v>
      </c>
      <c r="R33" s="19">
        <v>1.2790999999999999</v>
      </c>
      <c r="S33" s="19">
        <v>1.3364</v>
      </c>
      <c r="T33" s="19">
        <v>1.3268</v>
      </c>
      <c r="U33" s="19">
        <v>1.335</v>
      </c>
      <c r="V33" s="19">
        <v>1.3534000000000002</v>
      </c>
      <c r="W33" s="19">
        <v>1.2992999999999999</v>
      </c>
      <c r="X33" s="19">
        <v>1.3037999999999998</v>
      </c>
      <c r="Y33" s="19">
        <v>1.1235999999999999</v>
      </c>
      <c r="Z33" s="19">
        <v>1.3134000000000001</v>
      </c>
      <c r="AA33" s="19">
        <v>1.2939000000000001</v>
      </c>
      <c r="AB33" s="19">
        <v>1.3739000000000001</v>
      </c>
      <c r="AC33" s="19">
        <v>1.3402000000000001</v>
      </c>
      <c r="AD33" s="19">
        <v>1.2772999999999999</v>
      </c>
      <c r="AE33" s="19">
        <v>1.3246</v>
      </c>
      <c r="AF33" s="19">
        <v>1.2794000000000001</v>
      </c>
      <c r="AG33" s="19"/>
      <c r="AH33" s="17">
        <v>-5.82</v>
      </c>
    </row>
    <row r="34" spans="1:34" ht="21" customHeight="1" x14ac:dyDescent="0.4">
      <c r="A34" s="17" t="s">
        <v>13</v>
      </c>
      <c r="M34" s="16"/>
    </row>
    <row r="35" spans="1:34" ht="21" customHeight="1" x14ac:dyDescent="0.4">
      <c r="A35" s="17" t="s">
        <v>10</v>
      </c>
      <c r="M35" s="16"/>
    </row>
    <row r="36" spans="1:34" ht="21" customHeight="1" x14ac:dyDescent="0.4">
      <c r="A36" s="16"/>
      <c r="B36" s="16">
        <f t="shared" ref="B36:AF36" si="5">SUM(B31:B35)</f>
        <v>2.8196000000000003</v>
      </c>
      <c r="C36" s="16">
        <f t="shared" si="5"/>
        <v>3.5503333333333336</v>
      </c>
      <c r="D36" s="16">
        <f t="shared" si="5"/>
        <v>3.7084333333333328</v>
      </c>
      <c r="E36" s="16">
        <f t="shared" si="5"/>
        <v>1.6692714285714287</v>
      </c>
      <c r="F36" s="16">
        <f t="shared" si="5"/>
        <v>3.2064285714285714</v>
      </c>
      <c r="G36" s="16">
        <f t="shared" si="5"/>
        <v>4.1123666666666665</v>
      </c>
      <c r="H36" s="16">
        <f t="shared" si="5"/>
        <v>2.6540666666666666</v>
      </c>
      <c r="I36" s="16">
        <f t="shared" si="5"/>
        <v>2.847633333333333</v>
      </c>
      <c r="J36" s="16">
        <f t="shared" si="5"/>
        <v>3.6254000000000004</v>
      </c>
      <c r="K36" s="16">
        <f t="shared" si="5"/>
        <v>3.4167750000000003</v>
      </c>
      <c r="L36" s="16">
        <f t="shared" si="5"/>
        <v>2.8995666666666668</v>
      </c>
      <c r="M36" s="16">
        <f t="shared" si="5"/>
        <v>2.7354000000000003</v>
      </c>
      <c r="N36" s="16">
        <f t="shared" si="5"/>
        <v>2.7424666666666671</v>
      </c>
      <c r="O36" s="16">
        <f t="shared" si="5"/>
        <v>2.8463249999999998</v>
      </c>
      <c r="P36" s="16">
        <f t="shared" si="5"/>
        <v>3.0065666666666671</v>
      </c>
      <c r="Q36" s="16">
        <f t="shared" si="5"/>
        <v>4.3526999999999996</v>
      </c>
      <c r="R36" s="16">
        <f t="shared" si="5"/>
        <v>3.3301999999999996</v>
      </c>
      <c r="S36" s="16">
        <f t="shared" si="5"/>
        <v>2.5930923076923076</v>
      </c>
      <c r="T36" s="16">
        <f t="shared" si="5"/>
        <v>2.6775692307692309</v>
      </c>
      <c r="U36" s="16">
        <f t="shared" si="5"/>
        <v>3.131153846153846</v>
      </c>
      <c r="V36" s="16">
        <f t="shared" si="5"/>
        <v>3.1433999999999997</v>
      </c>
      <c r="W36" s="16">
        <f t="shared" si="5"/>
        <v>3.3503000000000007</v>
      </c>
      <c r="X36" s="16">
        <f t="shared" si="5"/>
        <v>3.8548000000000004</v>
      </c>
      <c r="Y36" s="16">
        <f t="shared" si="5"/>
        <v>3.6932153846153843</v>
      </c>
      <c r="Z36" s="16">
        <f t="shared" si="5"/>
        <v>3.1950923076923079</v>
      </c>
      <c r="AA36" s="16">
        <f t="shared" si="5"/>
        <v>3.3299769230769227</v>
      </c>
      <c r="AB36" s="16">
        <f t="shared" si="5"/>
        <v>3.8378999999999994</v>
      </c>
      <c r="AC36" s="16">
        <f t="shared" si="5"/>
        <v>3.5831999999999997</v>
      </c>
      <c r="AD36" s="16">
        <f t="shared" si="5"/>
        <v>3.5633000000000004</v>
      </c>
      <c r="AE36" s="16">
        <f t="shared" si="5"/>
        <v>2.6956000000000002</v>
      </c>
      <c r="AF36" s="16">
        <f t="shared" si="5"/>
        <v>3.5337846153846151</v>
      </c>
      <c r="AG36" s="16">
        <f>AVERAGE(B36:AF36)</f>
        <v>3.2163199338296113</v>
      </c>
    </row>
    <row r="37" spans="1:34" ht="21" customHeight="1" x14ac:dyDescent="0.4">
      <c r="A37" s="16" t="s">
        <v>30</v>
      </c>
      <c r="AG37" s="16"/>
    </row>
    <row r="38" spans="1:34" ht="21" customHeight="1" x14ac:dyDescent="0.4">
      <c r="A38" s="17" t="s">
        <v>4</v>
      </c>
      <c r="B38" s="22">
        <v>0.5</v>
      </c>
      <c r="C38" s="22">
        <v>0.3</v>
      </c>
      <c r="D38" s="22">
        <v>0.6</v>
      </c>
      <c r="E38" s="22">
        <v>0.3</v>
      </c>
      <c r="F38" s="22">
        <v>0.6</v>
      </c>
      <c r="G38" s="22">
        <v>0.2</v>
      </c>
      <c r="H38" s="22">
        <v>0.6</v>
      </c>
      <c r="I38" s="22">
        <v>0.3</v>
      </c>
      <c r="J38" s="22">
        <v>0.6</v>
      </c>
      <c r="K38" s="22">
        <v>0.4</v>
      </c>
      <c r="L38" s="22">
        <v>0.3</v>
      </c>
      <c r="M38" s="22">
        <v>0.4</v>
      </c>
      <c r="N38" s="22">
        <v>0.3</v>
      </c>
      <c r="O38" s="22">
        <v>0.6</v>
      </c>
      <c r="P38" s="22">
        <v>0.3</v>
      </c>
      <c r="Q38" s="22">
        <v>0.6</v>
      </c>
      <c r="R38" s="22">
        <v>0.3</v>
      </c>
      <c r="S38" s="22">
        <v>0.6</v>
      </c>
      <c r="T38" s="22">
        <v>0.2</v>
      </c>
      <c r="U38" s="22">
        <v>0.6</v>
      </c>
      <c r="V38" s="22">
        <v>0.2</v>
      </c>
      <c r="W38" s="22">
        <v>0.4</v>
      </c>
      <c r="X38" s="22">
        <v>0.6</v>
      </c>
      <c r="Y38" s="22">
        <v>0.4</v>
      </c>
      <c r="Z38" s="22">
        <v>0.4</v>
      </c>
      <c r="AA38" s="22">
        <v>0.4</v>
      </c>
      <c r="AB38" s="22">
        <v>0.4</v>
      </c>
      <c r="AC38" s="22">
        <v>0.4</v>
      </c>
      <c r="AD38" s="22">
        <v>0.6</v>
      </c>
      <c r="AE38" s="22">
        <v>0.5</v>
      </c>
      <c r="AF38" s="22">
        <v>0.3</v>
      </c>
      <c r="AG38" s="22">
        <v>0.5</v>
      </c>
    </row>
    <row r="39" spans="1:34" ht="21" customHeight="1" x14ac:dyDescent="0.4">
      <c r="A39" s="17" t="s">
        <v>15</v>
      </c>
      <c r="B39" s="33">
        <f t="shared" ref="B39:AE39" si="6">B9+B16+B29+B36+B38</f>
        <v>50.787752499999996</v>
      </c>
      <c r="C39" s="33">
        <f t="shared" si="6"/>
        <v>54.572906833333334</v>
      </c>
      <c r="D39" s="33">
        <f t="shared" si="6"/>
        <v>54.537538833333329</v>
      </c>
      <c r="E39" s="33">
        <f t="shared" si="6"/>
        <v>56.003294678571429</v>
      </c>
      <c r="F39" s="33">
        <f t="shared" si="6"/>
        <v>57.804255904761909</v>
      </c>
      <c r="G39" s="33">
        <f t="shared" si="6"/>
        <v>55.943015750000001</v>
      </c>
      <c r="H39" s="33">
        <f t="shared" si="6"/>
        <v>50.814605499999999</v>
      </c>
      <c r="I39" s="33">
        <f t="shared" si="6"/>
        <v>62.150635833333332</v>
      </c>
      <c r="J39" s="33">
        <f t="shared" si="6"/>
        <v>52.440972000000002</v>
      </c>
      <c r="K39" s="33">
        <f t="shared" si="6"/>
        <v>52.434082999999994</v>
      </c>
      <c r="L39" s="33">
        <f t="shared" si="6"/>
        <v>51.23901841666666</v>
      </c>
      <c r="M39" s="33">
        <f t="shared" si="6"/>
        <v>53.033083083333331</v>
      </c>
      <c r="N39" s="33">
        <f t="shared" si="6"/>
        <v>55.389010250000005</v>
      </c>
      <c r="O39" s="33">
        <f t="shared" si="6"/>
        <v>60.355072583333332</v>
      </c>
      <c r="P39" s="33">
        <f t="shared" si="6"/>
        <v>52.513854166666661</v>
      </c>
      <c r="Q39" s="33">
        <f t="shared" si="6"/>
        <v>58.069706750000002</v>
      </c>
      <c r="R39" s="33">
        <f t="shared" si="6"/>
        <v>60.286005999999993</v>
      </c>
      <c r="S39" s="33">
        <f t="shared" si="6"/>
        <v>59.498624057692311</v>
      </c>
      <c r="T39" s="33">
        <f t="shared" si="6"/>
        <v>56.436809647435894</v>
      </c>
      <c r="U39" s="33">
        <f t="shared" si="6"/>
        <v>55.535679262820508</v>
      </c>
      <c r="V39" s="33">
        <f t="shared" si="6"/>
        <v>55.317687416666665</v>
      </c>
      <c r="W39" s="33">
        <f t="shared" si="6"/>
        <v>61.409930249999995</v>
      </c>
      <c r="X39" s="33">
        <f t="shared" si="6"/>
        <v>55.544513000000002</v>
      </c>
      <c r="Y39" s="33">
        <f t="shared" si="6"/>
        <v>59.001764634615384</v>
      </c>
      <c r="Z39" s="33">
        <f t="shared" si="6"/>
        <v>51.257200057692309</v>
      </c>
      <c r="AA39" s="33">
        <f t="shared" si="6"/>
        <v>58.842326006410246</v>
      </c>
      <c r="AB39" s="33">
        <f t="shared" si="6"/>
        <v>54.594661833333333</v>
      </c>
      <c r="AC39" s="33">
        <f t="shared" si="6"/>
        <v>57.140721333333339</v>
      </c>
      <c r="AD39" s="33">
        <f t="shared" si="6"/>
        <v>56.650149249999998</v>
      </c>
      <c r="AE39" s="33">
        <f t="shared" si="6"/>
        <v>56.986342250000007</v>
      </c>
      <c r="AF39" s="33">
        <v>39.486342250000007</v>
      </c>
      <c r="AG39" s="16">
        <f>AVERAGE(C39:AF39)</f>
        <v>55.509660361111102</v>
      </c>
    </row>
    <row r="40" spans="1:34" ht="21" customHeight="1" x14ac:dyDescent="0.4">
      <c r="A40" s="17" t="s">
        <v>16</v>
      </c>
      <c r="AF40" s="16"/>
    </row>
    <row r="41" spans="1:34" ht="21" customHeight="1" x14ac:dyDescent="0.4">
      <c r="A41" s="16" t="s">
        <v>20</v>
      </c>
      <c r="B41" s="16">
        <f t="shared" ref="B41:AF41" si="7">B39-B40</f>
        <v>50.787752499999996</v>
      </c>
      <c r="C41" s="16">
        <f t="shared" si="7"/>
        <v>54.572906833333334</v>
      </c>
      <c r="D41" s="16">
        <f t="shared" si="7"/>
        <v>54.537538833333329</v>
      </c>
      <c r="E41" s="16">
        <f t="shared" si="7"/>
        <v>56.003294678571429</v>
      </c>
      <c r="F41" s="16">
        <f t="shared" si="7"/>
        <v>57.804255904761909</v>
      </c>
      <c r="G41" s="16">
        <f t="shared" si="7"/>
        <v>55.943015750000001</v>
      </c>
      <c r="H41" s="16">
        <f t="shared" si="7"/>
        <v>50.814605499999999</v>
      </c>
      <c r="I41" s="16">
        <f t="shared" si="7"/>
        <v>62.150635833333332</v>
      </c>
      <c r="J41" s="16">
        <f t="shared" si="7"/>
        <v>52.440972000000002</v>
      </c>
      <c r="K41" s="16">
        <f t="shared" si="7"/>
        <v>52.434082999999994</v>
      </c>
      <c r="L41" s="16">
        <f t="shared" si="7"/>
        <v>51.23901841666666</v>
      </c>
      <c r="M41" s="16">
        <f t="shared" si="7"/>
        <v>53.033083083333331</v>
      </c>
      <c r="N41" s="16">
        <f t="shared" si="7"/>
        <v>55.389010250000005</v>
      </c>
      <c r="O41" s="16">
        <f t="shared" si="7"/>
        <v>60.355072583333332</v>
      </c>
      <c r="P41" s="16">
        <f t="shared" si="7"/>
        <v>52.513854166666661</v>
      </c>
      <c r="Q41" s="16">
        <f t="shared" si="7"/>
        <v>58.069706750000002</v>
      </c>
      <c r="R41" s="16">
        <f t="shared" si="7"/>
        <v>60.286005999999993</v>
      </c>
      <c r="S41" s="16">
        <f t="shared" si="7"/>
        <v>59.498624057692311</v>
      </c>
      <c r="T41" s="16">
        <f t="shared" si="7"/>
        <v>56.436809647435894</v>
      </c>
      <c r="U41" s="16">
        <f t="shared" si="7"/>
        <v>55.535679262820508</v>
      </c>
      <c r="V41" s="16">
        <f t="shared" si="7"/>
        <v>55.317687416666665</v>
      </c>
      <c r="W41" s="16">
        <f t="shared" si="7"/>
        <v>61.409930249999995</v>
      </c>
      <c r="X41" s="16">
        <f t="shared" si="7"/>
        <v>55.544513000000002</v>
      </c>
      <c r="Y41" s="16">
        <f t="shared" si="7"/>
        <v>59.001764634615384</v>
      </c>
      <c r="Z41" s="16">
        <f t="shared" si="7"/>
        <v>51.257200057692309</v>
      </c>
      <c r="AA41" s="16">
        <f t="shared" si="7"/>
        <v>58.842326006410246</v>
      </c>
      <c r="AB41" s="16">
        <f t="shared" si="7"/>
        <v>54.594661833333333</v>
      </c>
      <c r="AC41" s="16">
        <f t="shared" si="7"/>
        <v>57.140721333333339</v>
      </c>
      <c r="AD41" s="16">
        <f t="shared" si="7"/>
        <v>56.650149249999998</v>
      </c>
      <c r="AE41" s="16">
        <f t="shared" si="7"/>
        <v>56.986342250000007</v>
      </c>
      <c r="AF41" s="16">
        <f t="shared" si="7"/>
        <v>39.486342250000007</v>
      </c>
      <c r="AG41" s="16">
        <f>AVERAGE(B41:AF41)</f>
        <v>55.35734075268816</v>
      </c>
    </row>
    <row r="42" spans="1:34" x14ac:dyDescent="0.4">
      <c r="A42" s="16"/>
      <c r="B42" s="16"/>
      <c r="C42" s="16"/>
      <c r="D42" s="16"/>
      <c r="E42" s="16"/>
      <c r="F42" s="16"/>
      <c r="G42" s="16"/>
    </row>
    <row r="46" spans="1:34" x14ac:dyDescent="0.4">
      <c r="B46" s="34"/>
      <c r="J46" s="34"/>
      <c r="K46" s="34"/>
      <c r="L46" s="34"/>
      <c r="M46" s="34"/>
      <c r="N46" s="34"/>
      <c r="O46" s="34"/>
      <c r="P46" s="34"/>
      <c r="Q46" s="34"/>
    </row>
  </sheetData>
  <phoneticPr fontId="19" type="noConversion"/>
  <pageMargins left="0.35" right="0.21" top="0.51" bottom="0.51" header="0.5" footer="0.5"/>
  <pageSetup scale="35" orientation="landscape" horizontalDpi="4294967293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H42"/>
  <sheetViews>
    <sheetView zoomScale="50" zoomScaleNormal="50" zoomScalePageLayoutView="50" workbookViewId="0">
      <pane xSplit="1" ySplit="4" topLeftCell="B5" activePane="bottomRight" state="frozen"/>
      <selection pane="topRight" activeCell="B1" sqref="B1"/>
      <selection pane="bottomLeft" activeCell="A12" sqref="A12"/>
      <selection pane="bottomRight" activeCell="AG37" sqref="AG37"/>
    </sheetView>
  </sheetViews>
  <sheetFormatPr defaultColWidth="11.53515625" defaultRowHeight="20.25" customHeight="1" x14ac:dyDescent="0.4"/>
  <cols>
    <col min="1" max="1" width="32.23046875" style="19" customWidth="1"/>
    <col min="2" max="32" width="8.23046875" style="19" customWidth="1"/>
    <col min="33" max="33" width="9.765625" style="19" customWidth="1"/>
    <col min="34" max="34" width="17.23046875" style="19" customWidth="1"/>
    <col min="35" max="16384" width="11.53515625" style="19"/>
  </cols>
  <sheetData>
    <row r="1" spans="1:34" ht="21" customHeight="1" x14ac:dyDescent="0.4">
      <c r="A1" s="29" t="s">
        <v>21</v>
      </c>
    </row>
    <row r="2" spans="1:34" ht="21" customHeight="1" x14ac:dyDescent="0.4">
      <c r="A2" s="39">
        <v>45870</v>
      </c>
    </row>
    <row r="3" spans="1:34" ht="21" customHeight="1" x14ac:dyDescent="0.4">
      <c r="A3" s="25" t="s">
        <v>19</v>
      </c>
      <c r="AH3" s="25" t="s">
        <v>39</v>
      </c>
    </row>
    <row r="4" spans="1:34" ht="21" customHeight="1" x14ac:dyDescent="0.4">
      <c r="B4" s="38">
        <v>1</v>
      </c>
      <c r="C4" s="38">
        <v>2</v>
      </c>
      <c r="D4" s="38">
        <v>3</v>
      </c>
      <c r="E4" s="38">
        <v>4</v>
      </c>
      <c r="F4" s="38">
        <v>5</v>
      </c>
      <c r="G4" s="38">
        <v>6</v>
      </c>
      <c r="H4" s="38">
        <v>7</v>
      </c>
      <c r="I4" s="38">
        <v>8</v>
      </c>
      <c r="J4" s="38">
        <v>9</v>
      </c>
      <c r="K4" s="38">
        <v>10</v>
      </c>
      <c r="L4" s="38">
        <v>11</v>
      </c>
      <c r="M4" s="38">
        <v>12</v>
      </c>
      <c r="N4" s="38">
        <v>13</v>
      </c>
      <c r="O4" s="38">
        <v>14</v>
      </c>
      <c r="P4" s="38">
        <v>15</v>
      </c>
      <c r="Q4" s="38">
        <v>16</v>
      </c>
      <c r="R4" s="38">
        <v>17</v>
      </c>
      <c r="S4" s="38">
        <v>18</v>
      </c>
      <c r="T4" s="38">
        <v>19</v>
      </c>
      <c r="U4" s="38">
        <v>20</v>
      </c>
      <c r="V4" s="38">
        <v>21</v>
      </c>
      <c r="W4" s="38">
        <v>22</v>
      </c>
      <c r="X4" s="38">
        <v>23</v>
      </c>
      <c r="Y4" s="38">
        <v>24</v>
      </c>
      <c r="Z4" s="38">
        <v>25</v>
      </c>
      <c r="AA4" s="38">
        <v>26</v>
      </c>
      <c r="AB4" s="38">
        <v>27</v>
      </c>
      <c r="AC4" s="38">
        <v>28</v>
      </c>
      <c r="AD4" s="38">
        <v>29</v>
      </c>
      <c r="AE4" s="38">
        <v>30</v>
      </c>
      <c r="AF4" s="38">
        <v>31</v>
      </c>
      <c r="AG4" s="25" t="s">
        <v>28</v>
      </c>
      <c r="AH4" s="25" t="s">
        <v>38</v>
      </c>
    </row>
    <row r="5" spans="1:34" ht="21" customHeight="1" x14ac:dyDescent="0.4">
      <c r="A5" s="25" t="s">
        <v>0</v>
      </c>
    </row>
    <row r="6" spans="1:34" ht="21" customHeight="1" x14ac:dyDescent="0.4">
      <c r="A6" s="19" t="s">
        <v>1</v>
      </c>
      <c r="B6" s="19">
        <v>3.7630940000000002</v>
      </c>
      <c r="C6" s="19">
        <v>2.6346609999999999</v>
      </c>
      <c r="D6" s="19">
        <v>2.625604</v>
      </c>
      <c r="E6" s="19">
        <v>2.9615480000000001</v>
      </c>
      <c r="F6" s="19">
        <v>6.0399070000000004</v>
      </c>
      <c r="G6" s="19">
        <v>5.6721810000000001</v>
      </c>
      <c r="H6" s="19">
        <v>4.8547450000000003</v>
      </c>
      <c r="I6" s="19">
        <v>3.4576129999999998</v>
      </c>
      <c r="J6" s="19">
        <v>3.2304539999999999</v>
      </c>
      <c r="K6" s="19">
        <v>2.6193209999999998</v>
      </c>
      <c r="L6" s="19">
        <v>4.1460350000000004</v>
      </c>
      <c r="M6" s="19">
        <v>4.9413770000000001</v>
      </c>
      <c r="N6" s="19">
        <v>3.8641200000000002</v>
      </c>
      <c r="O6" s="19">
        <v>3.73163</v>
      </c>
      <c r="P6" s="19">
        <v>5.0334680000000001</v>
      </c>
      <c r="Q6" s="19">
        <v>4.9417489999999997</v>
      </c>
      <c r="R6" s="19">
        <v>5.2444240000000004</v>
      </c>
      <c r="S6" s="19">
        <v>6.0625419999999997</v>
      </c>
      <c r="T6" s="19">
        <v>4.078576</v>
      </c>
      <c r="U6" s="19">
        <v>3.2884600000000002</v>
      </c>
      <c r="V6" s="19">
        <v>4.2322899999999999</v>
      </c>
      <c r="W6" s="19">
        <v>3.2687050000000002</v>
      </c>
      <c r="X6" s="19">
        <v>3.6471049999999998</v>
      </c>
      <c r="Y6" s="19">
        <v>4.6659009999999999</v>
      </c>
      <c r="Z6" s="19">
        <v>6.0399070000000004</v>
      </c>
      <c r="AA6" s="19">
        <v>4.4120369999999998</v>
      </c>
      <c r="AB6" s="19">
        <v>3.1083270000000001</v>
      </c>
      <c r="AC6" s="19">
        <v>2.4650799999999999</v>
      </c>
      <c r="AD6" s="19">
        <v>2.7807430000000002</v>
      </c>
      <c r="AE6" s="19">
        <v>2.7529919999999999</v>
      </c>
      <c r="AF6" s="19">
        <v>4.8864989999999997</v>
      </c>
      <c r="AH6" s="19" t="s">
        <v>35</v>
      </c>
    </row>
    <row r="7" spans="1:34" ht="21" customHeight="1" x14ac:dyDescent="0.4">
      <c r="A7" s="19" t="s">
        <v>2</v>
      </c>
      <c r="B7" s="19">
        <v>12.41722175</v>
      </c>
      <c r="C7" s="19">
        <v>12.746587999999999</v>
      </c>
      <c r="D7" s="19">
        <v>11.920072499999998</v>
      </c>
      <c r="E7" s="19">
        <v>14.050905999999999</v>
      </c>
      <c r="F7" s="19">
        <v>11.21840525</v>
      </c>
      <c r="G7" s="19">
        <v>10.48535875</v>
      </c>
      <c r="H7" s="19">
        <v>12.202920749999999</v>
      </c>
      <c r="I7" s="19">
        <v>13.73625075</v>
      </c>
      <c r="J7" s="19">
        <v>12.295273999999997</v>
      </c>
      <c r="K7" s="19">
        <v>13.925592000000002</v>
      </c>
      <c r="L7" s="19">
        <v>13.485807000000001</v>
      </c>
      <c r="M7" s="19">
        <v>12.623424750000002</v>
      </c>
      <c r="N7" s="19">
        <v>13.574543</v>
      </c>
      <c r="O7" s="19">
        <v>12.049587750000001</v>
      </c>
      <c r="P7" s="19">
        <v>12.353183250000001</v>
      </c>
      <c r="Q7" s="19">
        <v>11.805104</v>
      </c>
      <c r="R7" s="19">
        <v>12.526493250000001</v>
      </c>
      <c r="S7" s="19">
        <v>10.36473125</v>
      </c>
      <c r="T7" s="19">
        <v>12.566663</v>
      </c>
      <c r="U7" s="19">
        <v>12.925273750000001</v>
      </c>
      <c r="V7" s="19">
        <v>12.088221000000001</v>
      </c>
      <c r="W7" s="19">
        <v>13.141444750000002</v>
      </c>
      <c r="X7" s="19">
        <v>13.004349000000001</v>
      </c>
      <c r="Y7" s="19">
        <v>10.584352000000001</v>
      </c>
      <c r="Z7" s="19">
        <v>11.136989</v>
      </c>
      <c r="AA7" s="19">
        <v>12.9251805</v>
      </c>
      <c r="AB7" s="19">
        <v>13.903796249999999</v>
      </c>
      <c r="AC7" s="19">
        <v>13.10521825</v>
      </c>
      <c r="AD7" s="19">
        <v>14.660674</v>
      </c>
      <c r="AE7" s="19">
        <v>13.14648925</v>
      </c>
      <c r="AF7" s="19">
        <v>10.779109</v>
      </c>
      <c r="AH7" s="19" t="s">
        <v>34</v>
      </c>
    </row>
    <row r="8" spans="1:34" ht="21" customHeight="1" x14ac:dyDescent="0.4">
      <c r="B8" s="25">
        <f t="shared" ref="B8:AF8" si="0">SUM(B6:B7)</f>
        <v>16.180315749999998</v>
      </c>
      <c r="C8" s="25">
        <f t="shared" si="0"/>
        <v>15.381248999999999</v>
      </c>
      <c r="D8" s="25">
        <f t="shared" si="0"/>
        <v>14.545676499999999</v>
      </c>
      <c r="E8" s="25">
        <f t="shared" si="0"/>
        <v>17.012453999999998</v>
      </c>
      <c r="F8" s="25">
        <f t="shared" si="0"/>
        <v>17.258312249999999</v>
      </c>
      <c r="G8" s="25">
        <f t="shared" si="0"/>
        <v>16.157539749999998</v>
      </c>
      <c r="H8" s="25">
        <f t="shared" si="0"/>
        <v>17.057665749999998</v>
      </c>
      <c r="I8" s="25">
        <f t="shared" si="0"/>
        <v>17.193863749999998</v>
      </c>
      <c r="J8" s="25">
        <f t="shared" si="0"/>
        <v>15.525727999999997</v>
      </c>
      <c r="K8" s="25">
        <f t="shared" si="0"/>
        <v>16.544913000000001</v>
      </c>
      <c r="L8" s="25">
        <f t="shared" si="0"/>
        <v>17.631842000000002</v>
      </c>
      <c r="M8" s="25">
        <f t="shared" si="0"/>
        <v>17.564801750000001</v>
      </c>
      <c r="N8" s="25">
        <f t="shared" si="0"/>
        <v>17.438663000000002</v>
      </c>
      <c r="O8" s="25">
        <f t="shared" si="0"/>
        <v>15.78121775</v>
      </c>
      <c r="P8" s="25">
        <f t="shared" si="0"/>
        <v>17.38665125</v>
      </c>
      <c r="Q8" s="25">
        <f t="shared" si="0"/>
        <v>16.746853000000002</v>
      </c>
      <c r="R8" s="25">
        <f t="shared" si="0"/>
        <v>17.770917250000004</v>
      </c>
      <c r="S8" s="25">
        <f t="shared" si="0"/>
        <v>16.427273249999999</v>
      </c>
      <c r="T8" s="25">
        <f t="shared" si="0"/>
        <v>16.645239</v>
      </c>
      <c r="U8" s="25">
        <f t="shared" si="0"/>
        <v>16.213733749999999</v>
      </c>
      <c r="V8" s="25">
        <f t="shared" si="0"/>
        <v>16.320511</v>
      </c>
      <c r="W8" s="25">
        <f t="shared" si="0"/>
        <v>16.410149750000002</v>
      </c>
      <c r="X8" s="25">
        <f t="shared" si="0"/>
        <v>16.651454000000001</v>
      </c>
      <c r="Y8" s="25">
        <f t="shared" si="0"/>
        <v>15.250253000000001</v>
      </c>
      <c r="Z8" s="25">
        <f t="shared" si="0"/>
        <v>17.176895999999999</v>
      </c>
      <c r="AA8" s="25">
        <f t="shared" si="0"/>
        <v>17.337217500000001</v>
      </c>
      <c r="AB8" s="25">
        <f t="shared" si="0"/>
        <v>17.012123249999998</v>
      </c>
      <c r="AC8" s="25">
        <f t="shared" si="0"/>
        <v>15.57029825</v>
      </c>
      <c r="AD8" s="25">
        <f t="shared" si="0"/>
        <v>17.441417000000001</v>
      </c>
      <c r="AE8" s="25">
        <f t="shared" si="0"/>
        <v>15.899481250000001</v>
      </c>
      <c r="AF8" s="25">
        <f t="shared" si="0"/>
        <v>15.665607999999999</v>
      </c>
      <c r="AG8" s="25">
        <f>AVERAGE(C8:AF8)</f>
        <v>16.567333433333335</v>
      </c>
    </row>
    <row r="9" spans="1:34" ht="21" customHeight="1" x14ac:dyDescent="0.4">
      <c r="A9" s="25" t="s">
        <v>3</v>
      </c>
    </row>
    <row r="10" spans="1:34" ht="21" customHeight="1" x14ac:dyDescent="0.4">
      <c r="A10" s="19" t="s">
        <v>18</v>
      </c>
      <c r="B10" s="35">
        <v>22.908549999999998</v>
      </c>
      <c r="C10" s="35">
        <v>19.912026666666666</v>
      </c>
      <c r="D10" s="35">
        <v>13.616026666666667</v>
      </c>
      <c r="E10" s="35">
        <v>14.639626666666667</v>
      </c>
      <c r="F10" s="35">
        <v>14.358459999999999</v>
      </c>
      <c r="G10" s="35">
        <v>21.285360000000001</v>
      </c>
      <c r="H10" s="35">
        <v>15.7699</v>
      </c>
      <c r="I10" s="35">
        <v>17.611899999999999</v>
      </c>
      <c r="J10" s="35">
        <v>14.6708</v>
      </c>
      <c r="K10" s="35">
        <v>17.246800000000004</v>
      </c>
      <c r="L10" s="35">
        <v>21.751799999999999</v>
      </c>
      <c r="M10" s="35">
        <v>15.521599999999999</v>
      </c>
      <c r="N10" s="35">
        <v>17.266999999999999</v>
      </c>
      <c r="O10" s="35">
        <v>16.819399999999998</v>
      </c>
      <c r="P10" s="35">
        <v>22.9679</v>
      </c>
      <c r="Q10" s="35">
        <v>23.128866666666667</v>
      </c>
      <c r="R10" s="35">
        <v>11.153966666666667</v>
      </c>
      <c r="S10" s="35">
        <v>14.269966666666667</v>
      </c>
      <c r="T10" s="35">
        <v>15.899799999999999</v>
      </c>
      <c r="U10" s="35">
        <v>26.053599999999999</v>
      </c>
      <c r="V10" s="35">
        <v>10.980499999999999</v>
      </c>
      <c r="W10" s="35">
        <v>18.704799999999999</v>
      </c>
      <c r="X10" s="35">
        <v>15.613999999999999</v>
      </c>
      <c r="Y10" s="35">
        <v>16.901699999999998</v>
      </c>
      <c r="Z10" s="35">
        <v>20.1172</v>
      </c>
      <c r="AA10" s="35">
        <v>13.930999999999999</v>
      </c>
      <c r="AB10" s="35">
        <v>18.498200000000001</v>
      </c>
      <c r="AC10" s="35">
        <v>17.825099999999999</v>
      </c>
      <c r="AD10" s="35">
        <v>21.5808</v>
      </c>
      <c r="AE10" s="35">
        <v>21.862166666666667</v>
      </c>
      <c r="AF10" s="35">
        <v>15.709966666666665</v>
      </c>
      <c r="AH10" s="19" t="s">
        <v>36</v>
      </c>
    </row>
    <row r="11" spans="1:34" ht="21" customHeight="1" x14ac:dyDescent="0.4">
      <c r="A11" s="19" t="s">
        <v>26</v>
      </c>
      <c r="B11" s="35">
        <v>1.8399999999999999</v>
      </c>
      <c r="C11" s="35">
        <v>0.96499999999999997</v>
      </c>
      <c r="D11" s="35">
        <v>1.016</v>
      </c>
      <c r="E11" s="35">
        <v>0.70699999999999996</v>
      </c>
      <c r="F11" s="35">
        <v>0.63200000000000001</v>
      </c>
      <c r="G11" s="35">
        <v>1.774</v>
      </c>
      <c r="H11" s="35">
        <v>0.47099999999999997</v>
      </c>
      <c r="I11" s="35">
        <v>1.3379999999999999</v>
      </c>
      <c r="J11" s="35">
        <v>1.026</v>
      </c>
      <c r="K11" s="35">
        <v>1.0369999999999999</v>
      </c>
      <c r="L11" s="35">
        <v>1.4449999999999998</v>
      </c>
      <c r="M11" s="35">
        <v>0.70099999999999996</v>
      </c>
      <c r="N11" s="35">
        <v>1.06</v>
      </c>
      <c r="O11" s="35">
        <v>1.046</v>
      </c>
      <c r="P11" s="35">
        <v>1.5249999999999999</v>
      </c>
      <c r="Q11" s="35">
        <v>1.1439999999999999</v>
      </c>
      <c r="R11" s="35">
        <v>0.81699999999999995</v>
      </c>
      <c r="S11" s="35">
        <v>0.78799999999999992</v>
      </c>
      <c r="T11" s="35">
        <v>0.59199999999999997</v>
      </c>
      <c r="U11" s="35">
        <v>2.0030000000000001</v>
      </c>
      <c r="V11" s="35">
        <v>0.191</v>
      </c>
      <c r="W11" s="35">
        <v>0</v>
      </c>
      <c r="X11" s="35">
        <v>0</v>
      </c>
      <c r="Y11" s="35">
        <v>0</v>
      </c>
      <c r="Z11" s="35">
        <v>2E-3</v>
      </c>
      <c r="AA11" s="35">
        <v>1.0580000000000001</v>
      </c>
      <c r="AB11" s="35">
        <v>1.1179999999999999</v>
      </c>
      <c r="AC11" s="35">
        <v>1.0069999999999999</v>
      </c>
      <c r="AD11" s="35">
        <v>1.5409999999999999</v>
      </c>
      <c r="AE11" s="35">
        <v>2.7E-2</v>
      </c>
      <c r="AF11" s="35">
        <v>0</v>
      </c>
      <c r="AH11" s="19">
        <v>33.5</v>
      </c>
    </row>
    <row r="12" spans="1:34" ht="21" customHeight="1" x14ac:dyDescent="0.4">
      <c r="A12" s="19" t="s">
        <v>5</v>
      </c>
      <c r="B12" s="35">
        <v>0.27948999999999996</v>
      </c>
      <c r="C12" s="35">
        <v>0.29319000000000001</v>
      </c>
      <c r="D12" s="35">
        <v>0.31536999999999998</v>
      </c>
      <c r="E12" s="35">
        <v>0.31164999999999998</v>
      </c>
      <c r="F12" s="35">
        <v>0.36518</v>
      </c>
      <c r="G12" s="35">
        <v>0.46454999999999996</v>
      </c>
      <c r="H12" s="35">
        <v>0.47987999999999997</v>
      </c>
      <c r="I12" s="35">
        <v>0.46589999999999998</v>
      </c>
      <c r="J12" s="35">
        <v>0.49419999999999997</v>
      </c>
      <c r="K12" s="35">
        <v>0.50286999999999993</v>
      </c>
      <c r="L12" s="35">
        <v>0.49036999999999997</v>
      </c>
      <c r="M12" s="35">
        <v>0.47043999999999997</v>
      </c>
      <c r="N12" s="35">
        <v>0.57299999999999995</v>
      </c>
      <c r="O12" s="35">
        <v>0.68762000000000001</v>
      </c>
      <c r="P12" s="35">
        <v>0.70050000000000001</v>
      </c>
      <c r="Q12" s="35">
        <v>0.69811000000000001</v>
      </c>
      <c r="R12" s="35">
        <v>0.71052999999999999</v>
      </c>
      <c r="S12" s="35">
        <v>0.67292999999999992</v>
      </c>
      <c r="T12" s="35">
        <v>0.627</v>
      </c>
      <c r="U12" s="35">
        <v>0.50542999999999993</v>
      </c>
      <c r="V12" s="35">
        <v>0.51737</v>
      </c>
      <c r="W12" s="35">
        <v>0.53605999999999998</v>
      </c>
      <c r="X12" s="35">
        <v>0.55359000000000003</v>
      </c>
      <c r="Y12" s="35">
        <v>0.56189999999999996</v>
      </c>
      <c r="Z12" s="35">
        <v>0.56326999999999994</v>
      </c>
      <c r="AA12" s="35">
        <v>0.53650999999999993</v>
      </c>
      <c r="AB12" s="35">
        <v>0.44294999999999995</v>
      </c>
      <c r="AC12" s="35">
        <v>0.41533999999999999</v>
      </c>
      <c r="AD12" s="35">
        <v>0.41220999999999997</v>
      </c>
      <c r="AE12" s="35">
        <v>0.42080999999999996</v>
      </c>
      <c r="AF12" s="35">
        <v>0.52627999999999997</v>
      </c>
    </row>
    <row r="13" spans="1:34" ht="21" customHeight="1" x14ac:dyDescent="0.4">
      <c r="A13" s="19" t="s">
        <v>6</v>
      </c>
      <c r="B13" s="35">
        <v>0</v>
      </c>
      <c r="C13" s="35">
        <v>0</v>
      </c>
      <c r="D13" s="35">
        <v>0</v>
      </c>
      <c r="E13" s="35">
        <v>0</v>
      </c>
      <c r="F13" s="35">
        <v>0</v>
      </c>
      <c r="G13" s="35">
        <v>0</v>
      </c>
      <c r="H13" s="35">
        <v>0</v>
      </c>
      <c r="I13" s="35">
        <v>0</v>
      </c>
      <c r="J13" s="35">
        <v>0</v>
      </c>
      <c r="K13" s="35">
        <v>0</v>
      </c>
      <c r="L13" s="35">
        <v>0</v>
      </c>
      <c r="M13" s="35">
        <v>0</v>
      </c>
      <c r="N13" s="35">
        <v>0</v>
      </c>
      <c r="O13" s="35">
        <v>0</v>
      </c>
      <c r="P13" s="35">
        <v>0</v>
      </c>
      <c r="Q13" s="35">
        <v>0</v>
      </c>
      <c r="R13" s="35">
        <v>0</v>
      </c>
      <c r="S13" s="35">
        <v>0</v>
      </c>
      <c r="T13" s="35">
        <v>0</v>
      </c>
      <c r="U13" s="35">
        <v>0</v>
      </c>
      <c r="V13" s="35">
        <v>0</v>
      </c>
      <c r="W13" s="35">
        <v>0</v>
      </c>
      <c r="X13" s="35">
        <v>0</v>
      </c>
      <c r="Y13" s="35">
        <v>0</v>
      </c>
      <c r="Z13" s="35">
        <v>0</v>
      </c>
      <c r="AA13" s="35">
        <v>0</v>
      </c>
      <c r="AB13" s="35">
        <v>0</v>
      </c>
      <c r="AC13" s="35">
        <v>0</v>
      </c>
      <c r="AD13" s="35">
        <v>0</v>
      </c>
      <c r="AE13" s="35">
        <v>0</v>
      </c>
      <c r="AF13" s="35">
        <v>0</v>
      </c>
    </row>
    <row r="14" spans="1:34" ht="21" customHeight="1" x14ac:dyDescent="0.4">
      <c r="A14" s="19" t="s">
        <v>7</v>
      </c>
      <c r="B14" s="35">
        <v>0</v>
      </c>
      <c r="C14" s="35">
        <v>0</v>
      </c>
      <c r="D14" s="35">
        <v>0</v>
      </c>
      <c r="E14" s="35">
        <v>1.856536</v>
      </c>
      <c r="F14" s="35">
        <v>0</v>
      </c>
      <c r="G14" s="35">
        <v>0</v>
      </c>
      <c r="H14" s="35">
        <v>0</v>
      </c>
      <c r="I14" s="35">
        <v>0</v>
      </c>
      <c r="J14" s="35">
        <v>0</v>
      </c>
      <c r="K14" s="35">
        <v>0</v>
      </c>
      <c r="L14" s="35">
        <v>0.39793599999999996</v>
      </c>
      <c r="M14" s="35">
        <v>5.9091999999999999E-2</v>
      </c>
      <c r="N14" s="35">
        <v>0</v>
      </c>
      <c r="O14" s="35">
        <v>0</v>
      </c>
      <c r="P14" s="35">
        <v>0</v>
      </c>
      <c r="Q14" s="35">
        <v>0</v>
      </c>
      <c r="R14" s="35">
        <v>0</v>
      </c>
      <c r="S14" s="35">
        <v>0</v>
      </c>
      <c r="T14" s="35">
        <v>0</v>
      </c>
      <c r="U14" s="35">
        <v>0</v>
      </c>
      <c r="V14" s="35">
        <v>0</v>
      </c>
      <c r="W14" s="35">
        <v>0</v>
      </c>
      <c r="X14" s="35">
        <v>0</v>
      </c>
      <c r="Y14" s="35">
        <v>0</v>
      </c>
      <c r="Z14" s="35">
        <v>0</v>
      </c>
      <c r="AA14" s="35">
        <v>0</v>
      </c>
      <c r="AB14" s="35">
        <v>0</v>
      </c>
      <c r="AC14" s="35">
        <v>0</v>
      </c>
      <c r="AD14" s="35">
        <v>0</v>
      </c>
      <c r="AE14" s="35">
        <v>0</v>
      </c>
      <c r="AF14" s="35">
        <v>0</v>
      </c>
    </row>
    <row r="15" spans="1:34" ht="21" customHeight="1" x14ac:dyDescent="0.4">
      <c r="B15" s="25">
        <f t="shared" ref="B15:AF15" si="1">SUM(B10:B14)</f>
        <v>25.028039999999997</v>
      </c>
      <c r="C15" s="25">
        <f t="shared" si="1"/>
        <v>21.170216666666665</v>
      </c>
      <c r="D15" s="25">
        <f t="shared" si="1"/>
        <v>14.947396666666666</v>
      </c>
      <c r="E15" s="25">
        <f t="shared" si="1"/>
        <v>17.514812666666668</v>
      </c>
      <c r="F15" s="25">
        <f t="shared" si="1"/>
        <v>15.355639999999999</v>
      </c>
      <c r="G15" s="25">
        <f t="shared" si="1"/>
        <v>23.523910000000001</v>
      </c>
      <c r="H15" s="25">
        <f t="shared" si="1"/>
        <v>16.720780000000001</v>
      </c>
      <c r="I15" s="25">
        <f t="shared" si="1"/>
        <v>19.415800000000001</v>
      </c>
      <c r="J15" s="25">
        <f t="shared" si="1"/>
        <v>16.190999999999999</v>
      </c>
      <c r="K15" s="25">
        <f t="shared" si="1"/>
        <v>18.786670000000004</v>
      </c>
      <c r="L15" s="25">
        <f t="shared" si="1"/>
        <v>24.085106</v>
      </c>
      <c r="M15" s="25">
        <f t="shared" si="1"/>
        <v>16.752132</v>
      </c>
      <c r="N15" s="25">
        <f t="shared" si="1"/>
        <v>18.899999999999999</v>
      </c>
      <c r="O15" s="25">
        <f t="shared" si="1"/>
        <v>18.553019999999997</v>
      </c>
      <c r="P15" s="25">
        <f t="shared" si="1"/>
        <v>25.1934</v>
      </c>
      <c r="Q15" s="25">
        <f t="shared" si="1"/>
        <v>24.970976666666665</v>
      </c>
      <c r="R15" s="25">
        <f t="shared" si="1"/>
        <v>12.681496666666668</v>
      </c>
      <c r="S15" s="25">
        <f t="shared" si="1"/>
        <v>15.730896666666666</v>
      </c>
      <c r="T15" s="25">
        <f t="shared" si="1"/>
        <v>17.118799999999997</v>
      </c>
      <c r="U15" s="25">
        <f t="shared" si="1"/>
        <v>28.56203</v>
      </c>
      <c r="V15" s="25">
        <f t="shared" si="1"/>
        <v>11.68887</v>
      </c>
      <c r="W15" s="25">
        <f t="shared" si="1"/>
        <v>19.240859999999998</v>
      </c>
      <c r="X15" s="25">
        <f t="shared" si="1"/>
        <v>16.167590000000001</v>
      </c>
      <c r="Y15" s="25">
        <f t="shared" si="1"/>
        <v>17.4636</v>
      </c>
      <c r="Z15" s="25">
        <f t="shared" si="1"/>
        <v>20.682469999999999</v>
      </c>
      <c r="AA15" s="25">
        <f t="shared" si="1"/>
        <v>15.525509999999999</v>
      </c>
      <c r="AB15" s="25">
        <f t="shared" si="1"/>
        <v>20.059149999999999</v>
      </c>
      <c r="AC15" s="25">
        <f t="shared" si="1"/>
        <v>19.247440000000001</v>
      </c>
      <c r="AD15" s="25">
        <f t="shared" si="1"/>
        <v>23.534010000000002</v>
      </c>
      <c r="AE15" s="25">
        <f t="shared" si="1"/>
        <v>22.309976666666667</v>
      </c>
      <c r="AF15" s="25">
        <f t="shared" si="1"/>
        <v>16.236246666666666</v>
      </c>
      <c r="AG15" s="25">
        <f>AVERAGE(C15:AF15)</f>
        <v>18.944326911111112</v>
      </c>
    </row>
    <row r="16" spans="1:34" ht="21" customHeight="1" x14ac:dyDescent="0.4">
      <c r="A16" s="25" t="s">
        <v>40</v>
      </c>
    </row>
    <row r="17" spans="1:34" ht="21" customHeight="1" x14ac:dyDescent="0.4">
      <c r="A17" s="19" t="s">
        <v>8</v>
      </c>
      <c r="B17" s="51">
        <v>14.23</v>
      </c>
      <c r="C17" s="51">
        <v>14.94</v>
      </c>
      <c r="D17" s="51">
        <v>14.96</v>
      </c>
      <c r="E17" s="51">
        <v>14.1</v>
      </c>
      <c r="F17" s="51">
        <v>16.100000000000001</v>
      </c>
      <c r="G17" s="51">
        <v>15.95</v>
      </c>
      <c r="H17" s="51">
        <v>15.06</v>
      </c>
      <c r="I17" s="51">
        <v>14.74</v>
      </c>
      <c r="J17" s="51">
        <v>13.92</v>
      </c>
      <c r="K17" s="51">
        <v>14.43</v>
      </c>
      <c r="L17" s="51">
        <v>16.07</v>
      </c>
      <c r="M17" s="51">
        <v>15.85</v>
      </c>
      <c r="N17" s="51">
        <v>16.52</v>
      </c>
      <c r="O17" s="51">
        <v>15.81</v>
      </c>
      <c r="P17" s="51">
        <v>14.58</v>
      </c>
      <c r="Q17" s="51">
        <v>16.05</v>
      </c>
      <c r="R17" s="51">
        <v>14.87</v>
      </c>
      <c r="S17" s="51">
        <v>16.149999999999999</v>
      </c>
      <c r="T17" s="51">
        <v>13.59</v>
      </c>
      <c r="U17" s="51">
        <v>14.78</v>
      </c>
      <c r="V17" s="51">
        <v>14.81</v>
      </c>
      <c r="W17" s="51">
        <v>14.45</v>
      </c>
      <c r="X17" s="51">
        <v>14.48</v>
      </c>
      <c r="Y17" s="51">
        <v>15.22</v>
      </c>
      <c r="Z17" s="51">
        <v>16.309999999999999</v>
      </c>
      <c r="AA17" s="51">
        <v>16.41</v>
      </c>
      <c r="AB17" s="51">
        <v>16.420000000000002</v>
      </c>
      <c r="AC17" s="51">
        <v>15.66</v>
      </c>
      <c r="AD17" s="51">
        <v>15.82</v>
      </c>
      <c r="AE17" s="51">
        <v>14.2</v>
      </c>
      <c r="AF17" s="51">
        <v>15.798999999999999</v>
      </c>
      <c r="AH17" s="19" t="s">
        <v>36</v>
      </c>
    </row>
    <row r="18" spans="1:34" ht="21" customHeight="1" x14ac:dyDescent="0.4">
      <c r="A18" s="19" t="s">
        <v>26</v>
      </c>
      <c r="B18" s="51">
        <v>0</v>
      </c>
      <c r="C18" s="51">
        <v>0</v>
      </c>
      <c r="D18" s="51">
        <v>0</v>
      </c>
      <c r="E18" s="51">
        <v>0</v>
      </c>
      <c r="F18" s="51">
        <v>0</v>
      </c>
      <c r="G18" s="51">
        <v>0</v>
      </c>
      <c r="H18" s="51">
        <v>0</v>
      </c>
      <c r="I18" s="51">
        <v>0</v>
      </c>
      <c r="J18" s="51">
        <v>0</v>
      </c>
      <c r="K18" s="51">
        <v>0</v>
      </c>
      <c r="L18" s="51">
        <v>0</v>
      </c>
      <c r="M18" s="51">
        <v>0</v>
      </c>
      <c r="N18" s="51">
        <v>0</v>
      </c>
      <c r="O18" s="51">
        <v>0</v>
      </c>
      <c r="P18" s="51">
        <v>0</v>
      </c>
      <c r="Q18" s="51">
        <v>0</v>
      </c>
      <c r="R18" s="51">
        <v>0</v>
      </c>
      <c r="S18" s="51">
        <v>0</v>
      </c>
      <c r="T18" s="51">
        <v>0</v>
      </c>
      <c r="U18" s="51">
        <v>0</v>
      </c>
      <c r="V18" s="51">
        <v>0</v>
      </c>
      <c r="W18" s="51">
        <v>0</v>
      </c>
      <c r="X18" s="51">
        <v>0</v>
      </c>
      <c r="Y18" s="51">
        <v>0</v>
      </c>
      <c r="Z18" s="51">
        <v>0</v>
      </c>
      <c r="AA18" s="51">
        <v>0</v>
      </c>
      <c r="AB18" s="51">
        <v>0</v>
      </c>
      <c r="AC18" s="51">
        <v>0</v>
      </c>
      <c r="AD18" s="51">
        <v>0</v>
      </c>
      <c r="AE18" s="51">
        <v>0</v>
      </c>
      <c r="AF18" s="51">
        <v>0</v>
      </c>
    </row>
    <row r="19" spans="1:34" ht="21" customHeight="1" x14ac:dyDescent="0.4">
      <c r="A19" s="19" t="s">
        <v>9</v>
      </c>
      <c r="B19" s="51"/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</row>
    <row r="20" spans="1:34" ht="21" customHeight="1" x14ac:dyDescent="0.4">
      <c r="A20" s="19" t="s">
        <v>23</v>
      </c>
      <c r="B20" s="66">
        <v>95</v>
      </c>
      <c r="C20" s="66">
        <v>58</v>
      </c>
      <c r="D20" s="66">
        <v>58</v>
      </c>
      <c r="E20" s="66">
        <v>74</v>
      </c>
      <c r="F20" s="66">
        <v>63</v>
      </c>
      <c r="G20" s="66">
        <v>66</v>
      </c>
      <c r="H20" s="66">
        <v>65</v>
      </c>
      <c r="I20" s="66">
        <v>63</v>
      </c>
      <c r="J20" s="66">
        <v>68</v>
      </c>
      <c r="K20" s="66">
        <v>80</v>
      </c>
      <c r="L20" s="66">
        <v>72</v>
      </c>
      <c r="M20" s="66">
        <v>63</v>
      </c>
      <c r="N20" s="66">
        <v>71</v>
      </c>
      <c r="O20" s="66">
        <v>62</v>
      </c>
      <c r="P20" s="66">
        <v>65</v>
      </c>
      <c r="Q20" s="66">
        <v>80</v>
      </c>
      <c r="R20" s="66">
        <v>55</v>
      </c>
      <c r="S20" s="66">
        <v>62</v>
      </c>
      <c r="T20" s="66">
        <v>58</v>
      </c>
      <c r="U20" s="66">
        <v>62</v>
      </c>
      <c r="V20" s="66">
        <v>69</v>
      </c>
      <c r="W20" s="66">
        <v>58</v>
      </c>
      <c r="X20" s="66">
        <v>66</v>
      </c>
      <c r="Y20" s="66">
        <v>80</v>
      </c>
      <c r="Z20" s="66">
        <v>93</v>
      </c>
      <c r="AA20" s="66">
        <v>65</v>
      </c>
      <c r="AB20" s="66">
        <v>67</v>
      </c>
      <c r="AC20" s="66">
        <v>76</v>
      </c>
      <c r="AD20" s="66">
        <v>85</v>
      </c>
      <c r="AE20" s="66">
        <v>68</v>
      </c>
      <c r="AF20" s="66">
        <v>78</v>
      </c>
    </row>
    <row r="21" spans="1:34" ht="21" customHeight="1" x14ac:dyDescent="0.4">
      <c r="A21" s="19" t="s">
        <v>22</v>
      </c>
      <c r="B21" s="51"/>
      <c r="C21" s="51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</row>
    <row r="22" spans="1:34" ht="21" customHeight="1" x14ac:dyDescent="0.4">
      <c r="A22" s="19" t="s">
        <v>24</v>
      </c>
      <c r="B22" s="51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</row>
    <row r="23" spans="1:34" ht="21" customHeight="1" x14ac:dyDescent="0.4">
      <c r="A23" s="19" t="s">
        <v>25</v>
      </c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</row>
    <row r="24" spans="1:34" ht="21" customHeight="1" x14ac:dyDescent="0.4">
      <c r="A24" s="19" t="s">
        <v>17</v>
      </c>
      <c r="B24" s="51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</row>
    <row r="25" spans="1:34" ht="21" customHeight="1" x14ac:dyDescent="0.4">
      <c r="A25" s="19" t="s">
        <v>5</v>
      </c>
      <c r="B25" s="51">
        <v>0.67900000000000005</v>
      </c>
      <c r="C25" s="51">
        <v>0.67900000000000005</v>
      </c>
      <c r="D25" s="51">
        <v>0.67900000000000005</v>
      </c>
      <c r="E25" s="51">
        <v>0.67900000000000005</v>
      </c>
      <c r="F25" s="51">
        <v>0.67900000000000005</v>
      </c>
      <c r="G25" s="51">
        <v>0.67900000000000005</v>
      </c>
      <c r="H25" s="51">
        <v>0.67900000000000005</v>
      </c>
      <c r="I25" s="51">
        <v>0.67900000000000005</v>
      </c>
      <c r="J25" s="51">
        <v>0.67900000000000005</v>
      </c>
      <c r="K25" s="51">
        <v>0.67900000000000005</v>
      </c>
      <c r="L25" s="51">
        <v>0.67900000000000005</v>
      </c>
      <c r="M25" s="51">
        <v>0.67900000000000005</v>
      </c>
      <c r="N25" s="51">
        <v>0.67900000000000005</v>
      </c>
      <c r="O25" s="51">
        <v>0.67900000000000005</v>
      </c>
      <c r="P25" s="51">
        <v>0.67900000000000005</v>
      </c>
      <c r="Q25" s="51">
        <v>0.67900000000000005</v>
      </c>
      <c r="R25" s="51">
        <v>0.56999999999999995</v>
      </c>
      <c r="S25" s="51">
        <v>0.56999999999999995</v>
      </c>
      <c r="T25" s="51">
        <v>0.56999999999999995</v>
      </c>
      <c r="U25" s="51">
        <v>0.56999999999999995</v>
      </c>
      <c r="V25" s="51">
        <v>0.56999999999999995</v>
      </c>
      <c r="W25" s="51">
        <v>0.56999999999999995</v>
      </c>
      <c r="X25" s="51">
        <v>0.56999999999999995</v>
      </c>
      <c r="Y25" s="51">
        <v>0.56999999999999995</v>
      </c>
      <c r="Z25" s="51">
        <v>0.56999999999999995</v>
      </c>
      <c r="AA25" s="51">
        <v>0.56999999999999995</v>
      </c>
      <c r="AB25" s="51">
        <v>0.56999999999999995</v>
      </c>
      <c r="AC25" s="51">
        <v>0.56999999999999995</v>
      </c>
      <c r="AD25" s="51">
        <v>0.56999999999999995</v>
      </c>
      <c r="AE25" s="51">
        <v>0.56999999999999995</v>
      </c>
      <c r="AF25" s="51">
        <v>0.56999999999999995</v>
      </c>
    </row>
    <row r="26" spans="1:34" ht="21" customHeight="1" x14ac:dyDescent="0.4">
      <c r="A26" s="19" t="s">
        <v>10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</row>
    <row r="27" spans="1:34" ht="21" customHeight="1" x14ac:dyDescent="0.4">
      <c r="A27" s="19" t="s">
        <v>7</v>
      </c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</row>
    <row r="28" spans="1:34" ht="21" customHeight="1" x14ac:dyDescent="0.4">
      <c r="B28" s="25">
        <f>SUM(B17+B18+B19+B24+B25+B26+B27)</f>
        <v>14.909000000000001</v>
      </c>
      <c r="C28" s="25">
        <f t="shared" ref="C28:AF28" si="2">SUM(C17+C18+C19+C24+C25+C26+C27)</f>
        <v>15.619</v>
      </c>
      <c r="D28" s="25">
        <f t="shared" si="2"/>
        <v>15.639000000000001</v>
      </c>
      <c r="E28" s="25">
        <f t="shared" si="2"/>
        <v>14.779</v>
      </c>
      <c r="F28" s="25">
        <f t="shared" si="2"/>
        <v>16.779</v>
      </c>
      <c r="G28" s="25">
        <f t="shared" si="2"/>
        <v>16.628999999999998</v>
      </c>
      <c r="H28" s="25">
        <f t="shared" si="2"/>
        <v>15.739000000000001</v>
      </c>
      <c r="I28" s="25">
        <f t="shared" si="2"/>
        <v>15.419</v>
      </c>
      <c r="J28" s="25">
        <f t="shared" si="2"/>
        <v>14.599</v>
      </c>
      <c r="K28" s="25">
        <f t="shared" si="2"/>
        <v>15.109</v>
      </c>
      <c r="L28" s="25">
        <f t="shared" si="2"/>
        <v>16.748999999999999</v>
      </c>
      <c r="M28" s="25">
        <f t="shared" si="2"/>
        <v>16.529</v>
      </c>
      <c r="N28" s="25">
        <f t="shared" si="2"/>
        <v>17.198999999999998</v>
      </c>
      <c r="O28" s="25">
        <f t="shared" si="2"/>
        <v>16.489000000000001</v>
      </c>
      <c r="P28" s="25">
        <f t="shared" si="2"/>
        <v>15.259</v>
      </c>
      <c r="Q28" s="25">
        <f t="shared" si="2"/>
        <v>16.728999999999999</v>
      </c>
      <c r="R28" s="25">
        <f t="shared" si="2"/>
        <v>15.44</v>
      </c>
      <c r="S28" s="25">
        <f t="shared" si="2"/>
        <v>16.72</v>
      </c>
      <c r="T28" s="25">
        <f t="shared" si="2"/>
        <v>14.16</v>
      </c>
      <c r="U28" s="25">
        <f t="shared" si="2"/>
        <v>15.35</v>
      </c>
      <c r="V28" s="25">
        <f t="shared" si="2"/>
        <v>15.38</v>
      </c>
      <c r="W28" s="25">
        <f t="shared" si="2"/>
        <v>15.02</v>
      </c>
      <c r="X28" s="25">
        <f t="shared" si="2"/>
        <v>15.05</v>
      </c>
      <c r="Y28" s="25">
        <f t="shared" si="2"/>
        <v>15.790000000000001</v>
      </c>
      <c r="Z28" s="25">
        <f t="shared" si="2"/>
        <v>16.88</v>
      </c>
      <c r="AA28" s="25">
        <f t="shared" si="2"/>
        <v>16.98</v>
      </c>
      <c r="AB28" s="25">
        <f t="shared" si="2"/>
        <v>16.990000000000002</v>
      </c>
      <c r="AC28" s="25">
        <f t="shared" si="2"/>
        <v>16.23</v>
      </c>
      <c r="AD28" s="25">
        <f t="shared" si="2"/>
        <v>16.39</v>
      </c>
      <c r="AE28" s="25">
        <f t="shared" si="2"/>
        <v>14.77</v>
      </c>
      <c r="AF28" s="25">
        <f t="shared" si="2"/>
        <v>16.369</v>
      </c>
      <c r="AG28" s="25">
        <f>AVERAGE(B28:AF28)</f>
        <v>15.861064516129032</v>
      </c>
    </row>
    <row r="29" spans="1:34" ht="21" customHeight="1" x14ac:dyDescent="0.4">
      <c r="A29" s="25" t="s">
        <v>11</v>
      </c>
      <c r="AH29" s="19" t="s">
        <v>37</v>
      </c>
    </row>
    <row r="30" spans="1:34" ht="21" customHeight="1" x14ac:dyDescent="0.4">
      <c r="A30" s="19" t="s">
        <v>12</v>
      </c>
      <c r="F30" s="19">
        <v>1.84</v>
      </c>
      <c r="G30" s="19">
        <v>2.1945384615384618</v>
      </c>
      <c r="H30" s="19">
        <v>1.8266153846153848</v>
      </c>
      <c r="I30" s="19">
        <v>2.362000000000001</v>
      </c>
      <c r="J30" s="19">
        <v>2.4680000000000004</v>
      </c>
      <c r="K30" s="19">
        <v>1.4269999999999998</v>
      </c>
      <c r="L30" s="19">
        <v>2.4149999999999996</v>
      </c>
      <c r="M30" s="19">
        <v>1.7797500000000002</v>
      </c>
      <c r="N30" s="19">
        <v>2.2169999999999996</v>
      </c>
      <c r="O30" s="19">
        <v>2.0274615384615391</v>
      </c>
      <c r="R30" s="19">
        <v>2.3159999999999994</v>
      </c>
      <c r="S30" s="19">
        <v>2.1290000000000004</v>
      </c>
      <c r="T30" s="19">
        <v>1.4200000000000002</v>
      </c>
      <c r="X30" s="19">
        <v>1.7139230769230769</v>
      </c>
      <c r="Y30" s="19">
        <v>2.5210000000000004</v>
      </c>
      <c r="AB30" s="19">
        <v>2.5210000000000004</v>
      </c>
      <c r="AC30" s="19">
        <v>2.5210000000000004</v>
      </c>
      <c r="AD30" s="19">
        <v>2.5210000000000004</v>
      </c>
      <c r="AE30" s="19">
        <v>2.5210000000000004</v>
      </c>
      <c r="AF30" s="19">
        <v>2.5210000000000004</v>
      </c>
      <c r="AH30" s="19" t="s">
        <v>34</v>
      </c>
    </row>
    <row r="31" spans="1:34" ht="21" customHeight="1" x14ac:dyDescent="0.4">
      <c r="A31" s="19" t="s">
        <v>27</v>
      </c>
      <c r="B31" s="19">
        <v>2.0274615384615391</v>
      </c>
      <c r="C31" s="19">
        <v>2.4129999999999998</v>
      </c>
      <c r="D31" s="19">
        <v>1.1830000000000001</v>
      </c>
      <c r="E31" s="19">
        <v>2.3159999999999994</v>
      </c>
      <c r="P31" s="19">
        <v>2.4129999999999998</v>
      </c>
      <c r="Q31" s="19">
        <v>1.1830000000000001</v>
      </c>
      <c r="U31" s="19">
        <v>2.4519999999999991</v>
      </c>
      <c r="V31" s="19">
        <v>0.54600000000000015</v>
      </c>
      <c r="W31" s="19">
        <v>2.2366153846153849</v>
      </c>
      <c r="Z31" s="19">
        <v>1.5669999999999999</v>
      </c>
      <c r="AA31" s="19">
        <v>2.823999999999999</v>
      </c>
      <c r="AG31" s="19">
        <f>SUM(B31:AF31)</f>
        <v>21.161076923076919</v>
      </c>
      <c r="AH31" s="19">
        <v>-7.6</v>
      </c>
    </row>
    <row r="32" spans="1:34" ht="21" customHeight="1" x14ac:dyDescent="0.4">
      <c r="A32" s="19" t="s">
        <v>4</v>
      </c>
      <c r="B32" s="19">
        <v>1.2685</v>
      </c>
      <c r="C32" s="19">
        <v>1.3837000000000002</v>
      </c>
      <c r="D32" s="19">
        <v>1.2746</v>
      </c>
      <c r="E32" s="19">
        <v>1.3544</v>
      </c>
      <c r="F32" s="19">
        <v>1.3132000000000001</v>
      </c>
      <c r="G32" s="19">
        <v>1.2894000000000001</v>
      </c>
      <c r="H32" s="19">
        <v>1.3579000000000001</v>
      </c>
      <c r="I32" s="19">
        <v>1.2954000000000001</v>
      </c>
      <c r="J32" s="19">
        <v>1.2609000000000001</v>
      </c>
      <c r="K32" s="19">
        <v>1.3892</v>
      </c>
      <c r="L32" s="19">
        <v>1.3225</v>
      </c>
      <c r="M32" s="19">
        <v>1.2389000000000001</v>
      </c>
      <c r="N32" s="19">
        <v>1.1200999999999999</v>
      </c>
      <c r="O32" s="19">
        <v>1.1585999999999999</v>
      </c>
      <c r="P32" s="19">
        <v>1.3587</v>
      </c>
      <c r="Q32" s="19">
        <v>1.2478</v>
      </c>
      <c r="R32" s="19">
        <v>1.2824</v>
      </c>
      <c r="S32" s="19">
        <v>1.3694999999999999</v>
      </c>
      <c r="T32" s="19">
        <v>1.268</v>
      </c>
      <c r="U32" s="19">
        <v>1.2947</v>
      </c>
      <c r="V32" s="19">
        <v>1.3189000000000002</v>
      </c>
      <c r="W32" s="19">
        <v>1.2795999999999998</v>
      </c>
      <c r="X32" s="19">
        <v>1.2735000000000001</v>
      </c>
      <c r="Y32" s="19">
        <v>1.3467</v>
      </c>
      <c r="Z32" s="19">
        <v>1.3187</v>
      </c>
      <c r="AA32" s="19">
        <v>1.2404000000000002</v>
      </c>
      <c r="AB32" s="19">
        <v>1.3467</v>
      </c>
      <c r="AC32" s="19">
        <v>1.3467</v>
      </c>
      <c r="AD32" s="19">
        <v>1.3467</v>
      </c>
      <c r="AE32" s="19">
        <v>1.3467</v>
      </c>
      <c r="AF32" s="19">
        <v>1.3467</v>
      </c>
    </row>
    <row r="33" spans="1:33" ht="21" customHeight="1" x14ac:dyDescent="0.4">
      <c r="A33" s="19" t="s">
        <v>13</v>
      </c>
    </row>
    <row r="34" spans="1:33" ht="21" customHeight="1" x14ac:dyDescent="0.4">
      <c r="A34" s="19" t="s">
        <v>10</v>
      </c>
    </row>
    <row r="35" spans="1:33" ht="21" customHeight="1" x14ac:dyDescent="0.4">
      <c r="A35" s="25"/>
      <c r="B35" s="25">
        <f>SUM(B30:B34)</f>
        <v>3.2959615384615391</v>
      </c>
      <c r="C35" s="25">
        <f t="shared" ref="C35:AF35" si="3">SUM(C30:C34)</f>
        <v>3.7967</v>
      </c>
      <c r="D35" s="25">
        <f t="shared" si="3"/>
        <v>2.4576000000000002</v>
      </c>
      <c r="E35" s="25">
        <f t="shared" si="3"/>
        <v>3.6703999999999994</v>
      </c>
      <c r="F35" s="25">
        <f t="shared" si="3"/>
        <v>3.1532</v>
      </c>
      <c r="G35" s="25">
        <f t="shared" si="3"/>
        <v>3.4839384615384619</v>
      </c>
      <c r="H35" s="25">
        <f t="shared" si="3"/>
        <v>3.1845153846153851</v>
      </c>
      <c r="I35" s="25">
        <f t="shared" si="3"/>
        <v>3.6574000000000009</v>
      </c>
      <c r="J35" s="25">
        <f t="shared" si="3"/>
        <v>3.7289000000000003</v>
      </c>
      <c r="K35" s="25">
        <f t="shared" si="3"/>
        <v>2.8161999999999998</v>
      </c>
      <c r="L35" s="25">
        <f t="shared" si="3"/>
        <v>3.7374999999999998</v>
      </c>
      <c r="M35" s="25">
        <f t="shared" si="3"/>
        <v>3.0186500000000001</v>
      </c>
      <c r="N35" s="25">
        <f t="shared" si="3"/>
        <v>3.3370999999999995</v>
      </c>
      <c r="O35" s="25">
        <f t="shared" si="3"/>
        <v>3.1860615384615389</v>
      </c>
      <c r="P35" s="25">
        <f t="shared" si="3"/>
        <v>3.7717000000000001</v>
      </c>
      <c r="Q35" s="25">
        <f t="shared" si="3"/>
        <v>2.4308000000000001</v>
      </c>
      <c r="R35" s="25">
        <f t="shared" si="3"/>
        <v>3.5983999999999994</v>
      </c>
      <c r="S35" s="25">
        <f t="shared" si="3"/>
        <v>3.4985000000000004</v>
      </c>
      <c r="T35" s="25">
        <f t="shared" si="3"/>
        <v>2.6880000000000002</v>
      </c>
      <c r="U35" s="25">
        <f t="shared" si="3"/>
        <v>3.7466999999999988</v>
      </c>
      <c r="V35" s="25">
        <f t="shared" si="3"/>
        <v>1.8649000000000004</v>
      </c>
      <c r="W35" s="25">
        <f t="shared" si="3"/>
        <v>3.5162153846153847</v>
      </c>
      <c r="X35" s="25">
        <f t="shared" si="3"/>
        <v>2.987423076923077</v>
      </c>
      <c r="Y35" s="25">
        <f t="shared" si="3"/>
        <v>3.8677000000000001</v>
      </c>
      <c r="Z35" s="25">
        <f t="shared" si="3"/>
        <v>2.8856999999999999</v>
      </c>
      <c r="AA35" s="25">
        <f t="shared" si="3"/>
        <v>4.0643999999999991</v>
      </c>
      <c r="AB35" s="25">
        <f t="shared" si="3"/>
        <v>3.8677000000000001</v>
      </c>
      <c r="AC35" s="25">
        <f t="shared" si="3"/>
        <v>3.8677000000000001</v>
      </c>
      <c r="AD35" s="25">
        <f t="shared" si="3"/>
        <v>3.8677000000000001</v>
      </c>
      <c r="AE35" s="25">
        <f t="shared" si="3"/>
        <v>3.8677000000000001</v>
      </c>
      <c r="AF35" s="25">
        <f t="shared" si="3"/>
        <v>3.8677000000000001</v>
      </c>
      <c r="AG35" s="25">
        <f>AVERAGE(B35:AF35)</f>
        <v>3.3800988833746892</v>
      </c>
    </row>
    <row r="36" spans="1:33" ht="21" customHeight="1" x14ac:dyDescent="0.4">
      <c r="A36" s="25" t="s">
        <v>30</v>
      </c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</row>
    <row r="37" spans="1:33" ht="21" customHeight="1" x14ac:dyDescent="0.4">
      <c r="A37" s="19" t="s">
        <v>4</v>
      </c>
      <c r="B37" s="22">
        <v>0.5</v>
      </c>
      <c r="C37" s="22">
        <v>0.3</v>
      </c>
      <c r="D37" s="22">
        <v>0.4</v>
      </c>
      <c r="E37" s="22">
        <v>0.5</v>
      </c>
      <c r="F37" s="22">
        <v>0.4</v>
      </c>
      <c r="G37" s="22">
        <v>0.6</v>
      </c>
      <c r="H37" s="22">
        <v>0.4</v>
      </c>
      <c r="I37" s="22">
        <v>0.5</v>
      </c>
      <c r="J37" s="22">
        <v>0.3</v>
      </c>
      <c r="K37" s="22">
        <v>0.3</v>
      </c>
      <c r="L37" s="22">
        <v>0.7</v>
      </c>
      <c r="M37" s="22">
        <v>0.3</v>
      </c>
      <c r="N37" s="22">
        <v>0.5</v>
      </c>
      <c r="O37" s="22">
        <v>0.4</v>
      </c>
      <c r="P37" s="22">
        <v>0.4</v>
      </c>
      <c r="Q37" s="22">
        <v>0.4</v>
      </c>
      <c r="R37" s="22">
        <v>0.3</v>
      </c>
      <c r="S37" s="22">
        <v>0.6</v>
      </c>
      <c r="T37" s="22">
        <v>0.3</v>
      </c>
      <c r="U37" s="22">
        <v>0.5</v>
      </c>
      <c r="V37" s="22">
        <v>0.4</v>
      </c>
      <c r="W37" s="22">
        <v>0.4</v>
      </c>
      <c r="X37" s="22">
        <v>0.4</v>
      </c>
      <c r="Y37" s="22">
        <v>0.4</v>
      </c>
      <c r="Z37" s="22">
        <v>0.5</v>
      </c>
      <c r="AA37" s="22">
        <v>0.6</v>
      </c>
      <c r="AB37" s="22">
        <v>0.2</v>
      </c>
      <c r="AC37" s="22">
        <v>0.7</v>
      </c>
      <c r="AD37" s="22">
        <v>0.6</v>
      </c>
      <c r="AE37" s="22">
        <v>0.2</v>
      </c>
      <c r="AF37" s="22">
        <v>0.5</v>
      </c>
      <c r="AG37" s="25">
        <f>AVERAGE(B37:AF37)</f>
        <v>0.43548387096774194</v>
      </c>
    </row>
    <row r="38" spans="1:33" ht="21" customHeight="1" x14ac:dyDescent="0.4">
      <c r="A38" s="19" t="s">
        <v>15</v>
      </c>
      <c r="B38" s="29">
        <f t="shared" ref="B38:AF38" si="4">B8+B15+B28+B35+B37</f>
        <v>59.913317288461535</v>
      </c>
      <c r="C38" s="29">
        <f t="shared" si="4"/>
        <v>56.267165666666664</v>
      </c>
      <c r="D38" s="29">
        <f t="shared" si="4"/>
        <v>47.989673166666662</v>
      </c>
      <c r="E38" s="29">
        <f t="shared" si="4"/>
        <v>53.476666666666659</v>
      </c>
      <c r="F38" s="29">
        <f t="shared" si="4"/>
        <v>52.94615224999999</v>
      </c>
      <c r="G38" s="29">
        <f t="shared" si="4"/>
        <v>60.394388211538462</v>
      </c>
      <c r="H38" s="29">
        <f t="shared" si="4"/>
        <v>53.101961134615394</v>
      </c>
      <c r="I38" s="29">
        <f t="shared" si="4"/>
        <v>56.186063749999995</v>
      </c>
      <c r="J38" s="29">
        <f t="shared" si="4"/>
        <v>50.344627999999993</v>
      </c>
      <c r="K38" s="29">
        <f t="shared" si="4"/>
        <v>53.55678300000001</v>
      </c>
      <c r="L38" s="29">
        <f t="shared" si="4"/>
        <v>62.903447999999997</v>
      </c>
      <c r="M38" s="29">
        <f t="shared" si="4"/>
        <v>54.164583749999998</v>
      </c>
      <c r="N38" s="29">
        <f t="shared" si="4"/>
        <v>57.374762999999994</v>
      </c>
      <c r="O38" s="29">
        <f t="shared" si="4"/>
        <v>54.40929928846154</v>
      </c>
      <c r="P38" s="29">
        <f t="shared" si="4"/>
        <v>62.010751249999998</v>
      </c>
      <c r="Q38" s="29">
        <f t="shared" si="4"/>
        <v>61.277629666666662</v>
      </c>
      <c r="R38" s="29">
        <f t="shared" si="4"/>
        <v>49.790813916666664</v>
      </c>
      <c r="S38" s="29">
        <f t="shared" si="4"/>
        <v>52.976669916666665</v>
      </c>
      <c r="T38" s="29">
        <f t="shared" si="4"/>
        <v>50.912038999999993</v>
      </c>
      <c r="U38" s="29">
        <f t="shared" si="4"/>
        <v>64.372463749999994</v>
      </c>
      <c r="V38" s="29">
        <f t="shared" si="4"/>
        <v>45.654280999999997</v>
      </c>
      <c r="W38" s="29">
        <f t="shared" si="4"/>
        <v>54.58722513461538</v>
      </c>
      <c r="X38" s="29">
        <f t="shared" si="4"/>
        <v>51.25646707692308</v>
      </c>
      <c r="Y38" s="29">
        <f t="shared" si="4"/>
        <v>52.771552999999997</v>
      </c>
      <c r="Z38" s="29">
        <f t="shared" si="4"/>
        <v>58.12506599999999</v>
      </c>
      <c r="AA38" s="29">
        <f t="shared" si="4"/>
        <v>54.507127499999996</v>
      </c>
      <c r="AB38" s="29">
        <f t="shared" si="4"/>
        <v>58.128973250000001</v>
      </c>
      <c r="AC38" s="29">
        <f t="shared" si="4"/>
        <v>55.615438250000011</v>
      </c>
      <c r="AD38" s="29">
        <f t="shared" si="4"/>
        <v>61.833127000000005</v>
      </c>
      <c r="AE38" s="29">
        <f t="shared" si="4"/>
        <v>57.047157916666663</v>
      </c>
      <c r="AF38" s="29">
        <f t="shared" si="4"/>
        <v>52.638554666666664</v>
      </c>
      <c r="AG38" s="25">
        <f>AVERAGE(B38:AF38)</f>
        <v>55.37207198283707</v>
      </c>
    </row>
    <row r="39" spans="1:33" ht="21" customHeight="1" x14ac:dyDescent="0.4">
      <c r="A39" s="19" t="s">
        <v>16</v>
      </c>
    </row>
    <row r="40" spans="1:33" ht="21" customHeight="1" x14ac:dyDescent="0.4">
      <c r="A40" s="25" t="s">
        <v>20</v>
      </c>
      <c r="B40" s="25">
        <f t="shared" ref="B40:AF40" si="5">B38-B39</f>
        <v>59.913317288461535</v>
      </c>
      <c r="C40" s="25">
        <f t="shared" si="5"/>
        <v>56.267165666666664</v>
      </c>
      <c r="D40" s="25">
        <f t="shared" si="5"/>
        <v>47.989673166666662</v>
      </c>
      <c r="E40" s="25">
        <f t="shared" si="5"/>
        <v>53.476666666666659</v>
      </c>
      <c r="F40" s="25">
        <f t="shared" si="5"/>
        <v>52.94615224999999</v>
      </c>
      <c r="G40" s="25">
        <f t="shared" si="5"/>
        <v>60.394388211538462</v>
      </c>
      <c r="H40" s="25">
        <f t="shared" si="5"/>
        <v>53.101961134615394</v>
      </c>
      <c r="I40" s="25">
        <f t="shared" si="5"/>
        <v>56.186063749999995</v>
      </c>
      <c r="J40" s="25">
        <f t="shared" si="5"/>
        <v>50.344627999999993</v>
      </c>
      <c r="K40" s="25">
        <f t="shared" si="5"/>
        <v>53.55678300000001</v>
      </c>
      <c r="L40" s="25">
        <f t="shared" si="5"/>
        <v>62.903447999999997</v>
      </c>
      <c r="M40" s="25">
        <f t="shared" si="5"/>
        <v>54.164583749999998</v>
      </c>
      <c r="N40" s="25">
        <f t="shared" si="5"/>
        <v>57.374762999999994</v>
      </c>
      <c r="O40" s="25">
        <f t="shared" si="5"/>
        <v>54.40929928846154</v>
      </c>
      <c r="P40" s="25">
        <f t="shared" si="5"/>
        <v>62.010751249999998</v>
      </c>
      <c r="Q40" s="25">
        <f t="shared" si="5"/>
        <v>61.277629666666662</v>
      </c>
      <c r="R40" s="25">
        <f t="shared" si="5"/>
        <v>49.790813916666664</v>
      </c>
      <c r="S40" s="25">
        <f t="shared" si="5"/>
        <v>52.976669916666665</v>
      </c>
      <c r="T40" s="25">
        <f t="shared" si="5"/>
        <v>50.912038999999993</v>
      </c>
      <c r="U40" s="25">
        <f t="shared" si="5"/>
        <v>64.372463749999994</v>
      </c>
      <c r="V40" s="25">
        <f t="shared" si="5"/>
        <v>45.654280999999997</v>
      </c>
      <c r="W40" s="25">
        <f t="shared" si="5"/>
        <v>54.58722513461538</v>
      </c>
      <c r="X40" s="25">
        <f t="shared" si="5"/>
        <v>51.25646707692308</v>
      </c>
      <c r="Y40" s="25">
        <f t="shared" si="5"/>
        <v>52.771552999999997</v>
      </c>
      <c r="Z40" s="25">
        <f t="shared" si="5"/>
        <v>58.12506599999999</v>
      </c>
      <c r="AA40" s="25">
        <f t="shared" si="5"/>
        <v>54.507127499999996</v>
      </c>
      <c r="AB40" s="25">
        <f t="shared" si="5"/>
        <v>58.128973250000001</v>
      </c>
      <c r="AC40" s="25">
        <f t="shared" si="5"/>
        <v>55.615438250000011</v>
      </c>
      <c r="AD40" s="25">
        <f t="shared" si="5"/>
        <v>61.833127000000005</v>
      </c>
      <c r="AE40" s="25">
        <f t="shared" si="5"/>
        <v>57.047157916666663</v>
      </c>
      <c r="AF40" s="25">
        <f t="shared" si="5"/>
        <v>52.638554666666664</v>
      </c>
      <c r="AG40" s="25">
        <f>AVERAGE(B40:AF40)</f>
        <v>55.37207198283707</v>
      </c>
    </row>
    <row r="41" spans="1:33" ht="20.25" customHeight="1" x14ac:dyDescent="0.4">
      <c r="A41" s="25"/>
      <c r="B41" s="25"/>
      <c r="C41" s="25"/>
      <c r="D41" s="25"/>
      <c r="E41" s="25"/>
      <c r="F41" s="25"/>
      <c r="G41" s="25"/>
    </row>
    <row r="42" spans="1:33" ht="20.25" customHeight="1" x14ac:dyDescent="0.4">
      <c r="A42" s="19" t="s">
        <v>32</v>
      </c>
    </row>
  </sheetData>
  <phoneticPr fontId="0" type="noConversion"/>
  <pageMargins left="0.54" right="0.18" top="0.55000000000000004" bottom="0.52" header="0.5" footer="0.5"/>
  <pageSetup scale="35" orientation="landscape" horizontalDpi="4294967293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H41"/>
  <sheetViews>
    <sheetView zoomScale="50" zoomScaleNormal="50" zoomScalePageLayoutView="50" workbookViewId="0">
      <pane xSplit="1" ySplit="4" topLeftCell="B5" activePane="bottomRight" state="frozen"/>
      <selection pane="topRight" activeCell="B1" sqref="B1"/>
      <selection pane="bottomLeft" activeCell="A12" sqref="A12"/>
      <selection pane="bottomRight" activeCell="B37" sqref="B37:AE37"/>
    </sheetView>
  </sheetViews>
  <sheetFormatPr defaultColWidth="11.53515625" defaultRowHeight="20.25" customHeight="1" x14ac:dyDescent="0.4"/>
  <cols>
    <col min="1" max="1" width="32.23046875" style="19" customWidth="1"/>
    <col min="2" max="31" width="8.23046875" style="19" customWidth="1"/>
    <col min="32" max="32" width="10.84375" style="19" customWidth="1"/>
    <col min="33" max="33" width="16.23046875" style="19" customWidth="1"/>
    <col min="34" max="16384" width="11.53515625" style="19"/>
  </cols>
  <sheetData>
    <row r="1" spans="1:34" ht="21" customHeight="1" x14ac:dyDescent="0.4">
      <c r="A1" s="29" t="s">
        <v>21</v>
      </c>
    </row>
    <row r="2" spans="1:34" ht="21" customHeight="1" x14ac:dyDescent="0.4">
      <c r="A2" s="39">
        <v>45901</v>
      </c>
    </row>
    <row r="3" spans="1:34" ht="21" customHeight="1" x14ac:dyDescent="0.4">
      <c r="A3" s="25" t="s">
        <v>19</v>
      </c>
      <c r="AG3" s="25" t="s">
        <v>39</v>
      </c>
    </row>
    <row r="4" spans="1:34" ht="21" customHeight="1" x14ac:dyDescent="0.4">
      <c r="B4" s="38">
        <v>1</v>
      </c>
      <c r="C4" s="38">
        <v>2</v>
      </c>
      <c r="D4" s="38">
        <v>3</v>
      </c>
      <c r="E4" s="38">
        <v>4</v>
      </c>
      <c r="F4" s="38">
        <v>5</v>
      </c>
      <c r="G4" s="38">
        <v>6</v>
      </c>
      <c r="H4" s="38">
        <v>7</v>
      </c>
      <c r="I4" s="38">
        <v>8</v>
      </c>
      <c r="J4" s="38">
        <v>9</v>
      </c>
      <c r="K4" s="38">
        <v>10</v>
      </c>
      <c r="L4" s="38">
        <v>11</v>
      </c>
      <c r="M4" s="38">
        <v>12</v>
      </c>
      <c r="N4" s="38">
        <v>13</v>
      </c>
      <c r="O4" s="38">
        <v>14</v>
      </c>
      <c r="P4" s="38">
        <v>15</v>
      </c>
      <c r="Q4" s="38">
        <v>16</v>
      </c>
      <c r="R4" s="38">
        <v>17</v>
      </c>
      <c r="S4" s="38">
        <v>18</v>
      </c>
      <c r="T4" s="38">
        <v>19</v>
      </c>
      <c r="U4" s="38">
        <v>20</v>
      </c>
      <c r="V4" s="38">
        <v>21</v>
      </c>
      <c r="W4" s="38">
        <v>22</v>
      </c>
      <c r="X4" s="38">
        <v>23</v>
      </c>
      <c r="Y4" s="38">
        <v>24</v>
      </c>
      <c r="Z4" s="38">
        <v>25</v>
      </c>
      <c r="AA4" s="38">
        <v>26</v>
      </c>
      <c r="AB4" s="38">
        <v>27</v>
      </c>
      <c r="AC4" s="38">
        <v>28</v>
      </c>
      <c r="AD4" s="38">
        <v>29</v>
      </c>
      <c r="AE4" s="38">
        <v>30</v>
      </c>
      <c r="AF4" s="25" t="s">
        <v>28</v>
      </c>
      <c r="AG4" s="25" t="s">
        <v>38</v>
      </c>
    </row>
    <row r="5" spans="1:34" ht="21" customHeight="1" x14ac:dyDescent="0.4">
      <c r="A5" s="25" t="s">
        <v>0</v>
      </c>
    </row>
    <row r="6" spans="1:34" ht="21" customHeight="1" x14ac:dyDescent="0.4">
      <c r="A6" s="19" t="s">
        <v>1</v>
      </c>
      <c r="B6" s="19">
        <v>5.9031770000000003</v>
      </c>
      <c r="C6" s="19">
        <v>5.8711479999999998</v>
      </c>
      <c r="D6" s="19">
        <v>5.622897</v>
      </c>
      <c r="E6" s="19">
        <v>5.6491049999999996</v>
      </c>
      <c r="F6" s="19">
        <v>5.4576669999999998</v>
      </c>
      <c r="G6" s="19">
        <v>4.2260739999999997</v>
      </c>
      <c r="H6" s="19">
        <v>4.4344609999999998</v>
      </c>
      <c r="I6" s="19">
        <v>4.9410360000000004</v>
      </c>
      <c r="J6" s="19">
        <v>4.5820379999999998</v>
      </c>
      <c r="K6" s="19">
        <v>4.5347210000000002</v>
      </c>
      <c r="L6" s="19">
        <v>3.9541729999999999</v>
      </c>
      <c r="M6" s="19">
        <v>5.4477880000000001</v>
      </c>
      <c r="N6" s="19">
        <v>4.2649350000000004</v>
      </c>
      <c r="O6" s="19">
        <v>4.3837489999999999</v>
      </c>
      <c r="P6" s="19">
        <v>4.6120150000000004</v>
      </c>
      <c r="Q6" s="19">
        <v>4.2500960000000001</v>
      </c>
      <c r="R6" s="19">
        <v>4.8070430000000002</v>
      </c>
      <c r="S6" s="19">
        <v>4.4375229999999997</v>
      </c>
      <c r="T6" s="19">
        <v>4.4708360000000003</v>
      </c>
      <c r="U6" s="19">
        <v>4.3205410000000004</v>
      </c>
      <c r="V6" s="19">
        <v>4.4406309999999998</v>
      </c>
      <c r="W6" s="19">
        <v>4.7375280000000002</v>
      </c>
      <c r="X6" s="19">
        <v>4.3469230000000003</v>
      </c>
      <c r="Y6" s="19">
        <v>4.0509909999999998</v>
      </c>
      <c r="Z6" s="19">
        <v>4.1847450000000004</v>
      </c>
      <c r="AA6" s="19">
        <v>4.4344789999999996</v>
      </c>
      <c r="AB6" s="19">
        <v>4.4969419999999998</v>
      </c>
      <c r="AC6" s="19">
        <v>4.1330720000000003</v>
      </c>
      <c r="AD6" s="19">
        <v>4.4607640000000002</v>
      </c>
      <c r="AE6" s="19">
        <v>4.5644900000000002</v>
      </c>
      <c r="AF6" s="25"/>
      <c r="AG6" s="19" t="s">
        <v>35</v>
      </c>
    </row>
    <row r="7" spans="1:34" ht="21" customHeight="1" x14ac:dyDescent="0.4">
      <c r="A7" s="19" t="s">
        <v>2</v>
      </c>
      <c r="B7" s="19">
        <v>9.4097057499999988</v>
      </c>
      <c r="C7" s="19">
        <v>11.1315755</v>
      </c>
      <c r="D7" s="19">
        <v>11.304934250000001</v>
      </c>
      <c r="E7" s="19">
        <v>10.927279</v>
      </c>
      <c r="F7" s="19">
        <v>11.930054999999999</v>
      </c>
      <c r="G7" s="19">
        <v>11.177561249999998</v>
      </c>
      <c r="H7" s="19">
        <v>10.756583500000001</v>
      </c>
      <c r="I7" s="19">
        <v>10.810810500000001</v>
      </c>
      <c r="J7" s="19">
        <v>11.326966250000002</v>
      </c>
      <c r="K7" s="19">
        <v>11.63579425</v>
      </c>
      <c r="L7" s="19">
        <v>11.689015750000001</v>
      </c>
      <c r="M7" s="19">
        <v>11.588894999999999</v>
      </c>
      <c r="N7" s="19">
        <v>11.286310999999998</v>
      </c>
      <c r="O7" s="19">
        <v>12.262060500000002</v>
      </c>
      <c r="P7" s="19">
        <v>12.681228750000001</v>
      </c>
      <c r="Q7" s="19">
        <v>11.530967</v>
      </c>
      <c r="R7" s="19">
        <v>10.65899125</v>
      </c>
      <c r="S7" s="19">
        <v>11.908043750000001</v>
      </c>
      <c r="T7" s="19">
        <v>11.79429625</v>
      </c>
      <c r="U7" s="19">
        <v>11.17583275</v>
      </c>
      <c r="V7" s="19">
        <v>11.426749750000001</v>
      </c>
      <c r="W7" s="19">
        <v>11.756681999999998</v>
      </c>
      <c r="X7" s="19">
        <v>11.602990999999999</v>
      </c>
      <c r="Y7" s="19">
        <v>12.0259845</v>
      </c>
      <c r="Z7" s="19">
        <v>11.757254000000001</v>
      </c>
      <c r="AA7" s="19">
        <v>10.9615165</v>
      </c>
      <c r="AB7" s="19">
        <v>10.708557249999998</v>
      </c>
      <c r="AC7" s="19">
        <v>11.390158499999998</v>
      </c>
      <c r="AD7" s="19">
        <v>11.845711499999998</v>
      </c>
      <c r="AE7" s="19">
        <v>11.656191250000001</v>
      </c>
      <c r="AF7" s="25"/>
      <c r="AG7" s="19" t="s">
        <v>34</v>
      </c>
    </row>
    <row r="8" spans="1:34" ht="21" customHeight="1" x14ac:dyDescent="0.4">
      <c r="B8" s="25">
        <f t="shared" ref="B8:AE8" si="0">SUM(B6:B7)</f>
        <v>15.31288275</v>
      </c>
      <c r="C8" s="25">
        <f t="shared" si="0"/>
        <v>17.002723500000002</v>
      </c>
      <c r="D8" s="25">
        <f t="shared" si="0"/>
        <v>16.927831250000001</v>
      </c>
      <c r="E8" s="25">
        <f t="shared" si="0"/>
        <v>16.576384000000001</v>
      </c>
      <c r="F8" s="25">
        <f t="shared" si="0"/>
        <v>17.387722</v>
      </c>
      <c r="G8" s="25">
        <f t="shared" si="0"/>
        <v>15.403635249999997</v>
      </c>
      <c r="H8" s="25">
        <f t="shared" si="0"/>
        <v>15.1910445</v>
      </c>
      <c r="I8" s="25">
        <f t="shared" si="0"/>
        <v>15.751846500000001</v>
      </c>
      <c r="J8" s="25">
        <f t="shared" si="0"/>
        <v>15.909004250000002</v>
      </c>
      <c r="K8" s="25">
        <f t="shared" si="0"/>
        <v>16.170515250000001</v>
      </c>
      <c r="L8" s="25">
        <f t="shared" si="0"/>
        <v>15.64318875</v>
      </c>
      <c r="M8" s="25">
        <f t="shared" si="0"/>
        <v>17.036683</v>
      </c>
      <c r="N8" s="25">
        <f t="shared" si="0"/>
        <v>15.551245999999999</v>
      </c>
      <c r="O8" s="25">
        <f t="shared" si="0"/>
        <v>16.645809500000002</v>
      </c>
      <c r="P8" s="25">
        <f t="shared" si="0"/>
        <v>17.293243750000002</v>
      </c>
      <c r="Q8" s="25">
        <f t="shared" si="0"/>
        <v>15.781063</v>
      </c>
      <c r="R8" s="25">
        <f t="shared" si="0"/>
        <v>15.46603425</v>
      </c>
      <c r="S8" s="25">
        <f t="shared" si="0"/>
        <v>16.34556675</v>
      </c>
      <c r="T8" s="25">
        <f t="shared" si="0"/>
        <v>16.265132250000001</v>
      </c>
      <c r="U8" s="25">
        <f t="shared" si="0"/>
        <v>15.49637375</v>
      </c>
      <c r="V8" s="25">
        <f t="shared" si="0"/>
        <v>15.867380750000001</v>
      </c>
      <c r="W8" s="25">
        <f t="shared" si="0"/>
        <v>16.494209999999999</v>
      </c>
      <c r="X8" s="25">
        <f t="shared" si="0"/>
        <v>15.949914</v>
      </c>
      <c r="Y8" s="25">
        <f t="shared" si="0"/>
        <v>16.0769755</v>
      </c>
      <c r="Z8" s="25">
        <f t="shared" si="0"/>
        <v>15.941999000000003</v>
      </c>
      <c r="AA8" s="25">
        <f t="shared" si="0"/>
        <v>15.3959955</v>
      </c>
      <c r="AB8" s="25">
        <f t="shared" si="0"/>
        <v>15.205499249999999</v>
      </c>
      <c r="AC8" s="25">
        <f t="shared" si="0"/>
        <v>15.523230499999999</v>
      </c>
      <c r="AD8" s="25">
        <f t="shared" si="0"/>
        <v>16.306475499999998</v>
      </c>
      <c r="AE8" s="25">
        <f t="shared" si="0"/>
        <v>16.220681250000002</v>
      </c>
      <c r="AF8" s="25">
        <f>AVERAGE(B8:AE8)</f>
        <v>16.071343050000003</v>
      </c>
      <c r="AG8" s="17">
        <v>87.236152000000004</v>
      </c>
      <c r="AH8" s="7" t="s">
        <v>43</v>
      </c>
    </row>
    <row r="9" spans="1:34" ht="21" customHeight="1" x14ac:dyDescent="0.4">
      <c r="A9" s="25" t="s">
        <v>3</v>
      </c>
      <c r="AF9" s="25"/>
    </row>
    <row r="10" spans="1:34" ht="21" customHeight="1" x14ac:dyDescent="0.4">
      <c r="A10" s="19" t="s">
        <v>18</v>
      </c>
      <c r="B10" s="35">
        <v>14.803699999999999</v>
      </c>
      <c r="C10" s="35">
        <v>21.298399999999997</v>
      </c>
      <c r="D10" s="35">
        <v>20.686</v>
      </c>
      <c r="E10" s="35">
        <v>22.971399999999999</v>
      </c>
      <c r="F10" s="35">
        <v>20.578599999999998</v>
      </c>
      <c r="G10" s="35">
        <v>21.921099999999999</v>
      </c>
      <c r="H10" s="35">
        <v>19.0745</v>
      </c>
      <c r="I10" s="35">
        <v>19.672000000000001</v>
      </c>
      <c r="J10" s="35">
        <v>18.611999999999998</v>
      </c>
      <c r="K10" s="35">
        <v>21.523866666666667</v>
      </c>
      <c r="L10" s="35">
        <v>17.710666666666665</v>
      </c>
      <c r="M10" s="35">
        <v>26.730116666666667</v>
      </c>
      <c r="N10" s="35">
        <v>11.6037</v>
      </c>
      <c r="O10" s="35">
        <v>22.121099999999998</v>
      </c>
      <c r="P10" s="35">
        <v>20.338999999999999</v>
      </c>
      <c r="Q10" s="35">
        <v>18.134399999999999</v>
      </c>
      <c r="R10" s="35">
        <v>18.494</v>
      </c>
      <c r="S10" s="35">
        <v>19.9133</v>
      </c>
      <c r="T10" s="35">
        <v>21.814899999999994</v>
      </c>
      <c r="U10" s="35">
        <v>16.868199999999998</v>
      </c>
      <c r="V10" s="35">
        <v>18.947299999999998</v>
      </c>
      <c r="W10" s="35">
        <v>20.521999999999998</v>
      </c>
      <c r="X10" s="35">
        <v>19.942899999999998</v>
      </c>
      <c r="Y10" s="35">
        <v>19.747399999999999</v>
      </c>
      <c r="Z10" s="35">
        <v>19.186499999999999</v>
      </c>
      <c r="AA10" s="35">
        <v>22.838799999999999</v>
      </c>
      <c r="AB10" s="35">
        <v>16.768799999999999</v>
      </c>
      <c r="AC10" s="35">
        <v>21.188199999999998</v>
      </c>
      <c r="AD10" s="35">
        <v>19.579499999999999</v>
      </c>
      <c r="AE10" s="35">
        <v>20.374399999999998</v>
      </c>
      <c r="AF10" s="25">
        <f t="shared" ref="AF10:AF28" si="1">AVERAGE(B10:AE10)</f>
        <v>19.798891666666673</v>
      </c>
      <c r="AG10" s="19" t="s">
        <v>36</v>
      </c>
    </row>
    <row r="11" spans="1:34" ht="21" customHeight="1" x14ac:dyDescent="0.4">
      <c r="A11" s="19" t="s">
        <v>26</v>
      </c>
      <c r="B11" s="35">
        <v>0.86699999999999999</v>
      </c>
      <c r="C11" s="35">
        <v>1.7959999999999998</v>
      </c>
      <c r="D11" s="35">
        <v>0.86199999999999999</v>
      </c>
      <c r="E11" s="35">
        <v>1.1499999999999999</v>
      </c>
      <c r="F11" s="35">
        <v>0.63100000000000001</v>
      </c>
      <c r="G11" s="35">
        <v>1.5189999999999999</v>
      </c>
      <c r="H11" s="35">
        <v>1.0229999999999999</v>
      </c>
      <c r="I11" s="35">
        <v>0.505</v>
      </c>
      <c r="J11" s="35">
        <v>0</v>
      </c>
      <c r="K11" s="35">
        <v>0</v>
      </c>
      <c r="L11" s="35">
        <v>0</v>
      </c>
      <c r="M11" s="35">
        <v>0.48299999999999998</v>
      </c>
      <c r="N11" s="35">
        <v>0.63700000000000001</v>
      </c>
      <c r="O11" s="35">
        <v>0.61499999999999999</v>
      </c>
      <c r="P11" s="35">
        <v>1.99</v>
      </c>
      <c r="Q11" s="35">
        <v>1.0329999999999999</v>
      </c>
      <c r="R11" s="35">
        <v>0.99399999999999999</v>
      </c>
      <c r="S11" s="35">
        <v>1.159</v>
      </c>
      <c r="T11" s="35">
        <v>1.054</v>
      </c>
      <c r="U11" s="35">
        <v>1.089</v>
      </c>
      <c r="V11" s="35">
        <v>0.66399999999999992</v>
      </c>
      <c r="W11" s="35">
        <v>1.524</v>
      </c>
      <c r="X11" s="35">
        <v>1.0389999999999999</v>
      </c>
      <c r="Y11" s="35">
        <v>1.143</v>
      </c>
      <c r="Z11" s="35">
        <v>1.0549999999999999</v>
      </c>
      <c r="AA11" s="35">
        <v>1.073</v>
      </c>
      <c r="AB11" s="35">
        <v>0.98899999999999999</v>
      </c>
      <c r="AC11" s="35">
        <v>1.3379999999999999</v>
      </c>
      <c r="AD11" s="35">
        <v>1.073</v>
      </c>
      <c r="AE11" s="35">
        <v>0.81899999999999995</v>
      </c>
      <c r="AF11" s="25">
        <f t="shared" si="1"/>
        <v>0.93746666666666689</v>
      </c>
      <c r="AG11" s="17">
        <v>3.1</v>
      </c>
    </row>
    <row r="12" spans="1:34" ht="21" customHeight="1" x14ac:dyDescent="0.4">
      <c r="A12" s="19" t="s">
        <v>5</v>
      </c>
      <c r="B12" s="35">
        <v>0.69856999999999991</v>
      </c>
      <c r="C12" s="35">
        <v>0.12659000000000001</v>
      </c>
      <c r="D12" s="35">
        <v>0.86624000000000001</v>
      </c>
      <c r="E12" s="35">
        <v>0.86009999999999998</v>
      </c>
      <c r="F12" s="35">
        <v>0.76658999999999999</v>
      </c>
      <c r="G12" s="35">
        <v>0.72250999999999999</v>
      </c>
      <c r="H12" s="35">
        <v>0.52795000000000003</v>
      </c>
      <c r="I12" s="35">
        <v>0.35980999999999996</v>
      </c>
      <c r="J12" s="35">
        <v>0.37006</v>
      </c>
      <c r="K12" s="35">
        <v>0.35847000000000001</v>
      </c>
      <c r="L12" s="35">
        <v>0.36912</v>
      </c>
      <c r="M12" s="35">
        <v>0.37025999999999998</v>
      </c>
      <c r="N12" s="35">
        <v>0.37551999999999996</v>
      </c>
      <c r="O12" s="35">
        <v>0.41258</v>
      </c>
      <c r="P12" s="35">
        <v>0.40368999999999999</v>
      </c>
      <c r="Q12" s="35">
        <v>0.40843999999999997</v>
      </c>
      <c r="R12" s="35">
        <v>0.37948999999999999</v>
      </c>
      <c r="S12" s="35">
        <v>0.37739999999999996</v>
      </c>
      <c r="T12" s="35">
        <v>0.37731999999999999</v>
      </c>
      <c r="U12" s="35">
        <v>0.38279999999999997</v>
      </c>
      <c r="V12" s="35">
        <v>0.40154000000000001</v>
      </c>
      <c r="W12" s="35">
        <v>0.38289000000000001</v>
      </c>
      <c r="X12" s="35">
        <v>0.39598</v>
      </c>
      <c r="Y12" s="35">
        <v>0.41306999999999999</v>
      </c>
      <c r="Z12" s="35">
        <v>0.42612</v>
      </c>
      <c r="AA12" s="35">
        <v>0.66515999999999997</v>
      </c>
      <c r="AB12" s="35">
        <v>0.94786999999999999</v>
      </c>
      <c r="AC12" s="35">
        <v>1.2796099999999999</v>
      </c>
      <c r="AD12" s="35">
        <v>1.4888899999999998</v>
      </c>
      <c r="AE12" s="35">
        <v>1.1337299999999999</v>
      </c>
      <c r="AF12" s="25">
        <f t="shared" si="1"/>
        <v>0.56827899999999987</v>
      </c>
      <c r="AG12" s="17"/>
    </row>
    <row r="13" spans="1:34" ht="21" customHeight="1" x14ac:dyDescent="0.4">
      <c r="A13" s="19" t="s">
        <v>6</v>
      </c>
      <c r="B13" s="35">
        <v>0.40085699999999996</v>
      </c>
      <c r="C13" s="35">
        <v>0</v>
      </c>
      <c r="D13" s="35">
        <v>0.99833799999999995</v>
      </c>
      <c r="E13" s="35">
        <v>0</v>
      </c>
      <c r="F13" s="35">
        <v>1.018788</v>
      </c>
      <c r="G13" s="35">
        <v>0.54165600000000003</v>
      </c>
      <c r="H13" s="35">
        <v>0</v>
      </c>
      <c r="I13" s="35">
        <v>0</v>
      </c>
      <c r="J13" s="35">
        <v>0</v>
      </c>
      <c r="K13" s="35">
        <v>0</v>
      </c>
      <c r="L13" s="35">
        <v>0</v>
      </c>
      <c r="M13" s="35">
        <v>0</v>
      </c>
      <c r="N13" s="35">
        <v>0</v>
      </c>
      <c r="O13" s="35">
        <v>0</v>
      </c>
      <c r="P13" s="35">
        <v>0</v>
      </c>
      <c r="Q13" s="35">
        <v>0</v>
      </c>
      <c r="R13" s="35">
        <v>0</v>
      </c>
      <c r="S13" s="35">
        <v>0</v>
      </c>
      <c r="T13" s="35">
        <v>0</v>
      </c>
      <c r="U13" s="35">
        <v>0</v>
      </c>
      <c r="V13" s="35">
        <v>0</v>
      </c>
      <c r="W13" s="35">
        <v>0</v>
      </c>
      <c r="X13" s="35">
        <v>0</v>
      </c>
      <c r="Y13" s="35">
        <v>0</v>
      </c>
      <c r="Z13" s="35">
        <v>0</v>
      </c>
      <c r="AA13" s="35">
        <v>0</v>
      </c>
      <c r="AB13" s="35">
        <v>0</v>
      </c>
      <c r="AC13" s="35">
        <v>0.44595299999999999</v>
      </c>
      <c r="AD13" s="35">
        <v>0.64600599999999997</v>
      </c>
      <c r="AE13" s="35">
        <v>0.71097199999999994</v>
      </c>
      <c r="AF13" s="25"/>
      <c r="AG13" s="17"/>
    </row>
    <row r="14" spans="1:34" ht="21" customHeight="1" x14ac:dyDescent="0.4">
      <c r="A14" s="19" t="s">
        <v>7</v>
      </c>
      <c r="B14" s="35">
        <v>8.8263999999999995E-2</v>
      </c>
      <c r="C14" s="35">
        <v>0</v>
      </c>
      <c r="D14" s="35">
        <v>0</v>
      </c>
      <c r="E14" s="35">
        <v>0</v>
      </c>
      <c r="F14" s="35">
        <v>0</v>
      </c>
      <c r="G14" s="35">
        <v>0.26105200000000001</v>
      </c>
      <c r="H14" s="35">
        <v>0</v>
      </c>
      <c r="I14" s="35">
        <v>0</v>
      </c>
      <c r="J14" s="35">
        <v>0</v>
      </c>
      <c r="K14" s="35">
        <v>0</v>
      </c>
      <c r="L14" s="35">
        <v>0</v>
      </c>
      <c r="M14" s="35">
        <v>0</v>
      </c>
      <c r="N14" s="35">
        <v>0</v>
      </c>
      <c r="O14" s="35">
        <v>0</v>
      </c>
      <c r="P14" s="35">
        <v>0</v>
      </c>
      <c r="Q14" s="35">
        <v>0</v>
      </c>
      <c r="R14" s="35">
        <v>0</v>
      </c>
      <c r="S14" s="35">
        <v>0</v>
      </c>
      <c r="T14" s="35">
        <v>0</v>
      </c>
      <c r="U14" s="35">
        <v>0</v>
      </c>
      <c r="V14" s="35">
        <v>0</v>
      </c>
      <c r="W14" s="35">
        <v>0.79063600000000001</v>
      </c>
      <c r="X14" s="35">
        <v>0</v>
      </c>
      <c r="Y14" s="35">
        <v>0</v>
      </c>
      <c r="Z14" s="35">
        <v>0</v>
      </c>
      <c r="AA14" s="35">
        <v>0</v>
      </c>
      <c r="AB14" s="35">
        <v>0.249084</v>
      </c>
      <c r="AC14" s="35">
        <v>0</v>
      </c>
      <c r="AD14" s="35">
        <v>0</v>
      </c>
      <c r="AE14" s="35">
        <v>0</v>
      </c>
      <c r="AF14" s="25">
        <f t="shared" si="1"/>
        <v>4.6301200000000008E-2</v>
      </c>
      <c r="AG14" s="17"/>
    </row>
    <row r="15" spans="1:34" ht="21" customHeight="1" x14ac:dyDescent="0.4">
      <c r="B15" s="25">
        <f t="shared" ref="B15:AE15" si="2">SUM(B10:B14)</f>
        <v>16.858390999999997</v>
      </c>
      <c r="C15" s="25">
        <f t="shared" si="2"/>
        <v>23.220989999999997</v>
      </c>
      <c r="D15" s="25">
        <f t="shared" si="2"/>
        <v>23.412578</v>
      </c>
      <c r="E15" s="25">
        <f t="shared" si="2"/>
        <v>24.981499999999997</v>
      </c>
      <c r="F15" s="25">
        <f t="shared" si="2"/>
        <v>22.994978</v>
      </c>
      <c r="G15" s="25">
        <f t="shared" si="2"/>
        <v>24.965317999999996</v>
      </c>
      <c r="H15" s="25">
        <f t="shared" si="2"/>
        <v>20.625450000000001</v>
      </c>
      <c r="I15" s="25">
        <f t="shared" si="2"/>
        <v>20.536809999999999</v>
      </c>
      <c r="J15" s="25">
        <f t="shared" si="2"/>
        <v>18.982059999999997</v>
      </c>
      <c r="K15" s="25">
        <f t="shared" si="2"/>
        <v>21.882336666666667</v>
      </c>
      <c r="L15" s="25">
        <f t="shared" si="2"/>
        <v>18.079786666666664</v>
      </c>
      <c r="M15" s="25">
        <f t="shared" si="2"/>
        <v>27.583376666666666</v>
      </c>
      <c r="N15" s="25">
        <f t="shared" si="2"/>
        <v>12.61622</v>
      </c>
      <c r="O15" s="25">
        <f t="shared" si="2"/>
        <v>23.148679999999995</v>
      </c>
      <c r="P15" s="25">
        <f t="shared" si="2"/>
        <v>22.732689999999998</v>
      </c>
      <c r="Q15" s="25">
        <f t="shared" si="2"/>
        <v>19.575839999999999</v>
      </c>
      <c r="R15" s="25">
        <f t="shared" si="2"/>
        <v>19.86749</v>
      </c>
      <c r="S15" s="25">
        <f t="shared" si="2"/>
        <v>21.4497</v>
      </c>
      <c r="T15" s="25">
        <f t="shared" si="2"/>
        <v>23.246219999999994</v>
      </c>
      <c r="U15" s="25">
        <f t="shared" si="2"/>
        <v>18.339999999999996</v>
      </c>
      <c r="V15" s="25">
        <f t="shared" si="2"/>
        <v>20.012840000000001</v>
      </c>
      <c r="W15" s="25">
        <f t="shared" si="2"/>
        <v>23.219525999999998</v>
      </c>
      <c r="X15" s="25">
        <f t="shared" si="2"/>
        <v>21.377880000000001</v>
      </c>
      <c r="Y15" s="25">
        <f t="shared" si="2"/>
        <v>21.303470000000001</v>
      </c>
      <c r="Z15" s="25">
        <f t="shared" si="2"/>
        <v>20.667619999999999</v>
      </c>
      <c r="AA15" s="25">
        <f t="shared" si="2"/>
        <v>24.57696</v>
      </c>
      <c r="AB15" s="25">
        <f t="shared" si="2"/>
        <v>18.954753999999998</v>
      </c>
      <c r="AC15" s="25">
        <f t="shared" si="2"/>
        <v>24.251763</v>
      </c>
      <c r="AD15" s="25">
        <f t="shared" si="2"/>
        <v>22.787396000000001</v>
      </c>
      <c r="AE15" s="25">
        <f t="shared" si="2"/>
        <v>23.038101999999995</v>
      </c>
      <c r="AF15" s="25">
        <f t="shared" si="1"/>
        <v>21.509690866666656</v>
      </c>
      <c r="AG15" s="17"/>
    </row>
    <row r="16" spans="1:34" ht="21" customHeight="1" x14ac:dyDescent="0.4">
      <c r="A16" s="25" t="s">
        <v>40</v>
      </c>
      <c r="AF16" s="25"/>
    </row>
    <row r="17" spans="1:33" ht="21" customHeight="1" x14ac:dyDescent="0.4">
      <c r="A17" s="19" t="s">
        <v>8</v>
      </c>
      <c r="B17" s="51">
        <v>15.98</v>
      </c>
      <c r="C17" s="51">
        <v>15.6</v>
      </c>
      <c r="D17" s="51">
        <v>14.75</v>
      </c>
      <c r="E17" s="51">
        <v>15.37</v>
      </c>
      <c r="F17" s="51">
        <v>14.66</v>
      </c>
      <c r="G17" s="51">
        <v>14.76</v>
      </c>
      <c r="H17" s="51">
        <v>12.5</v>
      </c>
      <c r="I17" s="51">
        <v>14.15</v>
      </c>
      <c r="J17" s="51">
        <v>13.26</v>
      </c>
      <c r="K17" s="51">
        <v>13.85</v>
      </c>
      <c r="L17" s="51">
        <v>14.05</v>
      </c>
      <c r="M17" s="51">
        <v>15.12</v>
      </c>
      <c r="N17" s="51">
        <v>14.39</v>
      </c>
      <c r="O17" s="51">
        <v>16.850000000000001</v>
      </c>
      <c r="P17" s="51">
        <v>15.76</v>
      </c>
      <c r="Q17" s="51">
        <v>16.350000000000001</v>
      </c>
      <c r="R17" s="51">
        <v>15.29</v>
      </c>
      <c r="S17" s="51">
        <v>14.72</v>
      </c>
      <c r="T17" s="51">
        <v>15.34</v>
      </c>
      <c r="U17" s="51">
        <v>14.95</v>
      </c>
      <c r="V17" s="51">
        <v>14.86</v>
      </c>
      <c r="W17" s="51">
        <v>14.77</v>
      </c>
      <c r="X17" s="51">
        <v>15.11</v>
      </c>
      <c r="Y17" s="51">
        <v>15.23</v>
      </c>
      <c r="Z17" s="51">
        <v>14.25</v>
      </c>
      <c r="AA17" s="51">
        <v>14.42</v>
      </c>
      <c r="AB17" s="51">
        <v>13.65</v>
      </c>
      <c r="AC17" s="51">
        <v>15.06</v>
      </c>
      <c r="AD17" s="51">
        <v>14.55</v>
      </c>
      <c r="AE17" s="51">
        <v>14.91</v>
      </c>
      <c r="AF17" s="25">
        <f t="shared" si="1"/>
        <v>14.817</v>
      </c>
      <c r="AG17" s="19" t="s">
        <v>36</v>
      </c>
    </row>
    <row r="18" spans="1:33" ht="21" customHeight="1" x14ac:dyDescent="0.4">
      <c r="A18" s="17" t="s">
        <v>26</v>
      </c>
      <c r="B18" s="51"/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25" t="e">
        <f t="shared" si="1"/>
        <v>#DIV/0!</v>
      </c>
    </row>
    <row r="19" spans="1:33" ht="21" customHeight="1" x14ac:dyDescent="0.4">
      <c r="A19" s="19" t="s">
        <v>9</v>
      </c>
      <c r="B19" s="51"/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25"/>
    </row>
    <row r="20" spans="1:33" ht="21" customHeight="1" x14ac:dyDescent="0.4">
      <c r="A20" s="19" t="s">
        <v>23</v>
      </c>
      <c r="B20" s="66">
        <v>75</v>
      </c>
      <c r="C20" s="66">
        <v>66</v>
      </c>
      <c r="D20" s="66">
        <v>72</v>
      </c>
      <c r="E20" s="66">
        <v>68</v>
      </c>
      <c r="F20" s="66">
        <v>71</v>
      </c>
      <c r="G20" s="66">
        <v>70</v>
      </c>
      <c r="H20" s="66">
        <v>73</v>
      </c>
      <c r="I20" s="66">
        <v>68</v>
      </c>
      <c r="J20" s="66">
        <v>73</v>
      </c>
      <c r="K20" s="66">
        <v>67</v>
      </c>
      <c r="L20" s="66">
        <v>70</v>
      </c>
      <c r="M20" s="66">
        <v>60</v>
      </c>
      <c r="N20" s="66">
        <v>84</v>
      </c>
      <c r="O20" s="66">
        <v>78</v>
      </c>
      <c r="P20" s="66">
        <v>65</v>
      </c>
      <c r="Q20" s="66">
        <v>65</v>
      </c>
      <c r="R20" s="66">
        <v>78</v>
      </c>
      <c r="S20" s="66">
        <v>71</v>
      </c>
      <c r="T20" s="66">
        <v>63</v>
      </c>
      <c r="U20" s="66">
        <v>84</v>
      </c>
      <c r="V20" s="66">
        <v>80</v>
      </c>
      <c r="W20" s="66">
        <v>75</v>
      </c>
      <c r="X20" s="66">
        <v>67</v>
      </c>
      <c r="Y20" s="66">
        <v>68</v>
      </c>
      <c r="Z20" s="66">
        <v>75</v>
      </c>
      <c r="AA20" s="66">
        <v>81</v>
      </c>
      <c r="AB20" s="66">
        <v>84</v>
      </c>
      <c r="AC20" s="66">
        <v>75</v>
      </c>
      <c r="AD20" s="66">
        <v>75</v>
      </c>
      <c r="AE20" s="66">
        <v>71</v>
      </c>
      <c r="AF20" s="38">
        <f t="shared" si="1"/>
        <v>72.400000000000006</v>
      </c>
    </row>
    <row r="21" spans="1:33" ht="21" customHeight="1" x14ac:dyDescent="0.4">
      <c r="A21" s="19" t="s">
        <v>22</v>
      </c>
      <c r="B21" s="51"/>
      <c r="C21" s="51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25"/>
    </row>
    <row r="22" spans="1:33" ht="21" customHeight="1" x14ac:dyDescent="0.4">
      <c r="A22" s="19" t="s">
        <v>24</v>
      </c>
      <c r="B22" s="51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25"/>
    </row>
    <row r="23" spans="1:33" ht="21" customHeight="1" x14ac:dyDescent="0.4">
      <c r="A23" s="19" t="s">
        <v>25</v>
      </c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25"/>
    </row>
    <row r="24" spans="1:33" ht="21" customHeight="1" x14ac:dyDescent="0.4">
      <c r="A24" s="19" t="s">
        <v>17</v>
      </c>
      <c r="B24" s="51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25"/>
    </row>
    <row r="25" spans="1:33" ht="21" customHeight="1" x14ac:dyDescent="0.4">
      <c r="A25" s="19" t="s">
        <v>5</v>
      </c>
      <c r="B25" s="51">
        <v>0.67</v>
      </c>
      <c r="C25" s="51">
        <v>0.67</v>
      </c>
      <c r="D25" s="51">
        <v>0.67</v>
      </c>
      <c r="E25" s="51">
        <v>0.67</v>
      </c>
      <c r="F25" s="51">
        <v>0.67</v>
      </c>
      <c r="G25" s="51">
        <v>0.67</v>
      </c>
      <c r="H25" s="51">
        <v>0.67</v>
      </c>
      <c r="I25" s="51">
        <v>0.67</v>
      </c>
      <c r="J25" s="51">
        <v>0.67</v>
      </c>
      <c r="K25" s="51">
        <v>0.67</v>
      </c>
      <c r="L25" s="51">
        <v>0.67</v>
      </c>
      <c r="M25" s="51">
        <v>0.67</v>
      </c>
      <c r="N25" s="51">
        <v>0.67</v>
      </c>
      <c r="O25" s="51">
        <v>0.67</v>
      </c>
      <c r="P25" s="51">
        <v>0.51</v>
      </c>
      <c r="Q25" s="51">
        <v>0.51</v>
      </c>
      <c r="R25" s="51">
        <v>0.51</v>
      </c>
      <c r="S25" s="51">
        <v>0.51</v>
      </c>
      <c r="T25" s="51">
        <v>0.51</v>
      </c>
      <c r="U25" s="51">
        <v>0.51</v>
      </c>
      <c r="V25" s="51">
        <v>0.51</v>
      </c>
      <c r="W25" s="51">
        <v>0.51</v>
      </c>
      <c r="X25" s="51">
        <v>0.51</v>
      </c>
      <c r="Y25" s="51">
        <v>0.51</v>
      </c>
      <c r="Z25" s="51">
        <v>0.51</v>
      </c>
      <c r="AA25" s="51">
        <v>0.51</v>
      </c>
      <c r="AB25" s="51">
        <v>0.51</v>
      </c>
      <c r="AC25" s="51">
        <v>0.51</v>
      </c>
      <c r="AD25" s="51">
        <v>0.51</v>
      </c>
      <c r="AE25" s="51">
        <v>0.51</v>
      </c>
      <c r="AF25" s="25">
        <f t="shared" si="1"/>
        <v>0.58466666666666678</v>
      </c>
    </row>
    <row r="26" spans="1:33" ht="21" customHeight="1" x14ac:dyDescent="0.4">
      <c r="A26" s="19" t="s">
        <v>10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25"/>
    </row>
    <row r="27" spans="1:33" ht="21" customHeight="1" x14ac:dyDescent="0.4">
      <c r="A27" s="19" t="s">
        <v>7</v>
      </c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25"/>
    </row>
    <row r="28" spans="1:33" ht="21" customHeight="1" x14ac:dyDescent="0.4">
      <c r="B28" s="25">
        <f>SUM(B17+B18+B19+B24+B25+B26+B27)</f>
        <v>16.650000000000002</v>
      </c>
      <c r="C28" s="25">
        <f t="shared" ref="C28:AE28" si="3">SUM(C17+C18+C19+C24+C25+C26+C27)</f>
        <v>16.27</v>
      </c>
      <c r="D28" s="25">
        <f t="shared" si="3"/>
        <v>15.42</v>
      </c>
      <c r="E28" s="25">
        <f t="shared" si="3"/>
        <v>16.04</v>
      </c>
      <c r="F28" s="25">
        <f t="shared" si="3"/>
        <v>15.33</v>
      </c>
      <c r="G28" s="25">
        <f t="shared" si="3"/>
        <v>15.43</v>
      </c>
      <c r="H28" s="25">
        <f t="shared" si="3"/>
        <v>13.17</v>
      </c>
      <c r="I28" s="25">
        <f t="shared" si="3"/>
        <v>14.82</v>
      </c>
      <c r="J28" s="25">
        <f t="shared" si="3"/>
        <v>13.93</v>
      </c>
      <c r="K28" s="25">
        <f t="shared" si="3"/>
        <v>14.52</v>
      </c>
      <c r="L28" s="25">
        <f t="shared" si="3"/>
        <v>14.72</v>
      </c>
      <c r="M28" s="25">
        <f t="shared" si="3"/>
        <v>15.79</v>
      </c>
      <c r="N28" s="25">
        <f t="shared" si="3"/>
        <v>15.06</v>
      </c>
      <c r="O28" s="25">
        <f t="shared" si="3"/>
        <v>17.520000000000003</v>
      </c>
      <c r="P28" s="25">
        <f t="shared" si="3"/>
        <v>16.27</v>
      </c>
      <c r="Q28" s="25">
        <f t="shared" si="3"/>
        <v>16.860000000000003</v>
      </c>
      <c r="R28" s="25">
        <f t="shared" si="3"/>
        <v>15.799999999999999</v>
      </c>
      <c r="S28" s="25">
        <f t="shared" si="3"/>
        <v>15.23</v>
      </c>
      <c r="T28" s="25">
        <f t="shared" si="3"/>
        <v>15.85</v>
      </c>
      <c r="U28" s="25">
        <f t="shared" si="3"/>
        <v>15.459999999999999</v>
      </c>
      <c r="V28" s="25">
        <f t="shared" si="3"/>
        <v>15.37</v>
      </c>
      <c r="W28" s="25">
        <f t="shared" si="3"/>
        <v>15.28</v>
      </c>
      <c r="X28" s="25">
        <f t="shared" si="3"/>
        <v>15.62</v>
      </c>
      <c r="Y28" s="25">
        <f t="shared" si="3"/>
        <v>15.74</v>
      </c>
      <c r="Z28" s="25">
        <f t="shared" si="3"/>
        <v>14.76</v>
      </c>
      <c r="AA28" s="25">
        <f t="shared" si="3"/>
        <v>14.93</v>
      </c>
      <c r="AB28" s="25">
        <f t="shared" si="3"/>
        <v>14.16</v>
      </c>
      <c r="AC28" s="25">
        <f t="shared" si="3"/>
        <v>15.57</v>
      </c>
      <c r="AD28" s="25">
        <f t="shared" si="3"/>
        <v>15.06</v>
      </c>
      <c r="AE28" s="25">
        <f t="shared" si="3"/>
        <v>15.42</v>
      </c>
      <c r="AF28" s="25">
        <f t="shared" si="1"/>
        <v>15.401666666666669</v>
      </c>
    </row>
    <row r="29" spans="1:33" ht="21" customHeight="1" x14ac:dyDescent="0.4">
      <c r="A29" s="25" t="s">
        <v>11</v>
      </c>
      <c r="AF29" s="25"/>
      <c r="AG29" s="19" t="s">
        <v>37</v>
      </c>
    </row>
    <row r="30" spans="1:33" ht="21" customHeight="1" x14ac:dyDescent="0.4">
      <c r="A30" s="19" t="s">
        <v>12</v>
      </c>
      <c r="AB30" s="30"/>
      <c r="AF30" s="25"/>
      <c r="AG30" s="19" t="s">
        <v>34</v>
      </c>
    </row>
    <row r="31" spans="1:33" ht="21" customHeight="1" x14ac:dyDescent="0.4">
      <c r="A31" s="19" t="s">
        <v>27</v>
      </c>
      <c r="AB31" s="30"/>
      <c r="AC31" s="30"/>
      <c r="AD31" s="30"/>
      <c r="AF31" s="25">
        <f>SUM(B31:AE31)</f>
        <v>0</v>
      </c>
      <c r="AG31" s="17">
        <v>-8.1999999999999993</v>
      </c>
    </row>
    <row r="32" spans="1:33" ht="21" customHeight="1" x14ac:dyDescent="0.4">
      <c r="A32" s="19" t="s">
        <v>4</v>
      </c>
      <c r="AF32" s="25"/>
    </row>
    <row r="33" spans="1:32" ht="21" customHeight="1" x14ac:dyDescent="0.4">
      <c r="A33" s="19" t="s">
        <v>13</v>
      </c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25"/>
    </row>
    <row r="34" spans="1:32" ht="21" customHeight="1" x14ac:dyDescent="0.4">
      <c r="A34" s="19" t="s">
        <v>10</v>
      </c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25"/>
    </row>
    <row r="35" spans="1:32" ht="21" customHeight="1" x14ac:dyDescent="0.4">
      <c r="A35" s="25"/>
      <c r="B35" s="25">
        <f t="shared" ref="B35:AE35" si="4">SUM(B30:B34)</f>
        <v>0</v>
      </c>
      <c r="C35" s="25">
        <f t="shared" si="4"/>
        <v>0</v>
      </c>
      <c r="D35" s="25">
        <f t="shared" si="4"/>
        <v>0</v>
      </c>
      <c r="E35" s="25">
        <f t="shared" si="4"/>
        <v>0</v>
      </c>
      <c r="F35" s="25">
        <f t="shared" si="4"/>
        <v>0</v>
      </c>
      <c r="G35" s="25">
        <f t="shared" si="4"/>
        <v>0</v>
      </c>
      <c r="H35" s="25">
        <f t="shared" si="4"/>
        <v>0</v>
      </c>
      <c r="I35" s="25">
        <f t="shared" si="4"/>
        <v>0</v>
      </c>
      <c r="J35" s="25">
        <f t="shared" si="4"/>
        <v>0</v>
      </c>
      <c r="K35" s="25">
        <f t="shared" si="4"/>
        <v>0</v>
      </c>
      <c r="L35" s="25">
        <f t="shared" si="4"/>
        <v>0</v>
      </c>
      <c r="M35" s="25">
        <f t="shared" si="4"/>
        <v>0</v>
      </c>
      <c r="N35" s="25">
        <f t="shared" si="4"/>
        <v>0</v>
      </c>
      <c r="O35" s="25">
        <f t="shared" si="4"/>
        <v>0</v>
      </c>
      <c r="P35" s="25">
        <f t="shared" si="4"/>
        <v>0</v>
      </c>
      <c r="Q35" s="25">
        <f t="shared" si="4"/>
        <v>0</v>
      </c>
      <c r="R35" s="25">
        <f t="shared" si="4"/>
        <v>0</v>
      </c>
      <c r="S35" s="25">
        <f t="shared" si="4"/>
        <v>0</v>
      </c>
      <c r="T35" s="25">
        <f t="shared" si="4"/>
        <v>0</v>
      </c>
      <c r="U35" s="25">
        <f t="shared" si="4"/>
        <v>0</v>
      </c>
      <c r="V35" s="25">
        <f t="shared" si="4"/>
        <v>0</v>
      </c>
      <c r="W35" s="25">
        <f t="shared" si="4"/>
        <v>0</v>
      </c>
      <c r="X35" s="25">
        <f t="shared" si="4"/>
        <v>0</v>
      </c>
      <c r="Y35" s="25">
        <f t="shared" si="4"/>
        <v>0</v>
      </c>
      <c r="Z35" s="25">
        <f t="shared" si="4"/>
        <v>0</v>
      </c>
      <c r="AA35" s="25">
        <f t="shared" si="4"/>
        <v>0</v>
      </c>
      <c r="AB35" s="25">
        <f t="shared" si="4"/>
        <v>0</v>
      </c>
      <c r="AC35" s="25">
        <f t="shared" si="4"/>
        <v>0</v>
      </c>
      <c r="AD35" s="25">
        <f t="shared" si="4"/>
        <v>0</v>
      </c>
      <c r="AE35" s="25">
        <f t="shared" si="4"/>
        <v>0</v>
      </c>
      <c r="AF35" s="25">
        <f>AVERAGE(B35:AE35)</f>
        <v>0</v>
      </c>
    </row>
    <row r="36" spans="1:32" ht="21" customHeight="1" x14ac:dyDescent="0.4">
      <c r="A36" s="25" t="s">
        <v>30</v>
      </c>
      <c r="AF36" s="25"/>
    </row>
    <row r="37" spans="1:32" ht="21" customHeight="1" x14ac:dyDescent="0.4">
      <c r="A37" s="19" t="s">
        <v>4</v>
      </c>
      <c r="B37" s="55">
        <v>0.3</v>
      </c>
      <c r="C37" s="55">
        <v>0.6</v>
      </c>
      <c r="D37" s="55">
        <v>0.5</v>
      </c>
      <c r="E37" s="55">
        <v>0.5</v>
      </c>
      <c r="F37" s="55">
        <v>0.4</v>
      </c>
      <c r="G37" s="55">
        <v>0.3</v>
      </c>
      <c r="H37" s="55">
        <v>0.4</v>
      </c>
      <c r="I37" s="55">
        <v>0.4</v>
      </c>
      <c r="J37" s="55">
        <v>0.6</v>
      </c>
      <c r="K37" s="55">
        <v>0.3</v>
      </c>
      <c r="L37" s="55">
        <v>0.6</v>
      </c>
      <c r="M37" s="55">
        <v>0.3</v>
      </c>
      <c r="N37" s="55">
        <v>0.5</v>
      </c>
      <c r="O37" s="55">
        <v>0.3</v>
      </c>
      <c r="P37" s="55">
        <v>0.4</v>
      </c>
      <c r="Q37" s="55">
        <v>0.6</v>
      </c>
      <c r="R37" s="55">
        <v>0.6</v>
      </c>
      <c r="S37" s="55">
        <v>0.5</v>
      </c>
      <c r="T37" s="55">
        <v>0.6</v>
      </c>
      <c r="U37" s="55">
        <v>0.2</v>
      </c>
      <c r="V37" s="55">
        <v>0.4</v>
      </c>
      <c r="W37" s="55">
        <v>0.5</v>
      </c>
      <c r="X37" s="55">
        <v>0.6</v>
      </c>
      <c r="Y37" s="55">
        <v>0.3</v>
      </c>
      <c r="Z37" s="55">
        <v>0.5</v>
      </c>
      <c r="AA37" s="55">
        <v>0.4</v>
      </c>
      <c r="AB37" s="55">
        <v>0.3</v>
      </c>
      <c r="AC37" s="55">
        <v>0.5</v>
      </c>
      <c r="AD37" s="55">
        <v>0.4</v>
      </c>
      <c r="AE37" s="55">
        <v>0.4</v>
      </c>
      <c r="AF37" s="25">
        <f>AVERAGE(B37:AE37)</f>
        <v>0.44</v>
      </c>
    </row>
    <row r="38" spans="1:32" ht="21" customHeight="1" x14ac:dyDescent="0.4">
      <c r="A38" s="19" t="s">
        <v>15</v>
      </c>
      <c r="B38" s="29">
        <f>B8+B15+B28+B35+B37</f>
        <v>49.12127375</v>
      </c>
      <c r="C38" s="29">
        <f t="shared" ref="C38:AE38" si="5">C8+C15+C28+C35+C37</f>
        <v>57.0937135</v>
      </c>
      <c r="D38" s="29">
        <f t="shared" si="5"/>
        <v>56.260409250000002</v>
      </c>
      <c r="E38" s="29">
        <f t="shared" si="5"/>
        <v>58.097884000000001</v>
      </c>
      <c r="F38" s="29">
        <f t="shared" si="5"/>
        <v>56.112699999999997</v>
      </c>
      <c r="G38" s="29">
        <f t="shared" si="5"/>
        <v>56.098953249999987</v>
      </c>
      <c r="H38" s="29">
        <f t="shared" si="5"/>
        <v>49.386494500000005</v>
      </c>
      <c r="I38" s="29">
        <f t="shared" si="5"/>
        <v>51.508656500000001</v>
      </c>
      <c r="J38" s="29">
        <f t="shared" si="5"/>
        <v>49.421064250000001</v>
      </c>
      <c r="K38" s="29">
        <f t="shared" si="5"/>
        <v>52.872851916666662</v>
      </c>
      <c r="L38" s="29">
        <f t="shared" si="5"/>
        <v>49.042975416666664</v>
      </c>
      <c r="M38" s="29">
        <f t="shared" si="5"/>
        <v>60.710059666666659</v>
      </c>
      <c r="N38" s="29">
        <f t="shared" si="5"/>
        <v>43.727466</v>
      </c>
      <c r="O38" s="29">
        <f t="shared" si="5"/>
        <v>57.614489499999998</v>
      </c>
      <c r="P38" s="29">
        <f t="shared" si="5"/>
        <v>56.695933750000002</v>
      </c>
      <c r="Q38" s="29">
        <f t="shared" si="5"/>
        <v>52.816903000000003</v>
      </c>
      <c r="R38" s="29">
        <f t="shared" si="5"/>
        <v>51.733524249999995</v>
      </c>
      <c r="S38" s="29">
        <f t="shared" si="5"/>
        <v>53.52526675</v>
      </c>
      <c r="T38" s="29">
        <f t="shared" si="5"/>
        <v>55.961352249999997</v>
      </c>
      <c r="U38" s="29">
        <f t="shared" si="5"/>
        <v>49.496373749999997</v>
      </c>
      <c r="V38" s="29">
        <f t="shared" si="5"/>
        <v>51.650220749999995</v>
      </c>
      <c r="W38" s="29">
        <f t="shared" si="5"/>
        <v>55.493735999999998</v>
      </c>
      <c r="X38" s="29">
        <f t="shared" si="5"/>
        <v>53.547793999999996</v>
      </c>
      <c r="Y38" s="29">
        <f t="shared" si="5"/>
        <v>53.4204455</v>
      </c>
      <c r="Z38" s="29">
        <f t="shared" si="5"/>
        <v>51.869619</v>
      </c>
      <c r="AA38" s="29">
        <f t="shared" si="5"/>
        <v>55.302955499999996</v>
      </c>
      <c r="AB38" s="29">
        <f t="shared" si="5"/>
        <v>48.62025324999999</v>
      </c>
      <c r="AC38" s="29">
        <f t="shared" si="5"/>
        <v>55.844993500000001</v>
      </c>
      <c r="AD38" s="29">
        <f t="shared" si="5"/>
        <v>54.5538715</v>
      </c>
      <c r="AE38" s="29">
        <f t="shared" si="5"/>
        <v>55.078783249999994</v>
      </c>
      <c r="AF38" s="25"/>
    </row>
    <row r="39" spans="1:32" ht="21" customHeight="1" x14ac:dyDescent="0.4">
      <c r="A39" s="19" t="s">
        <v>16</v>
      </c>
      <c r="AF39" s="25"/>
    </row>
    <row r="40" spans="1:32" ht="21" customHeight="1" x14ac:dyDescent="0.4">
      <c r="A40" s="25" t="s">
        <v>20</v>
      </c>
      <c r="B40" s="25">
        <f t="shared" ref="B40:AE40" si="6">B38-B39</f>
        <v>49.12127375</v>
      </c>
      <c r="C40" s="25">
        <f t="shared" si="6"/>
        <v>57.0937135</v>
      </c>
      <c r="D40" s="25">
        <f t="shared" si="6"/>
        <v>56.260409250000002</v>
      </c>
      <c r="E40" s="25">
        <f t="shared" si="6"/>
        <v>58.097884000000001</v>
      </c>
      <c r="F40" s="25">
        <f t="shared" si="6"/>
        <v>56.112699999999997</v>
      </c>
      <c r="G40" s="25">
        <f t="shared" si="6"/>
        <v>56.098953249999987</v>
      </c>
      <c r="H40" s="25">
        <f t="shared" si="6"/>
        <v>49.386494500000005</v>
      </c>
      <c r="I40" s="25">
        <f t="shared" si="6"/>
        <v>51.508656500000001</v>
      </c>
      <c r="J40" s="25">
        <f t="shared" si="6"/>
        <v>49.421064250000001</v>
      </c>
      <c r="K40" s="25">
        <f t="shared" si="6"/>
        <v>52.872851916666662</v>
      </c>
      <c r="L40" s="25">
        <f t="shared" si="6"/>
        <v>49.042975416666664</v>
      </c>
      <c r="M40" s="25">
        <f t="shared" si="6"/>
        <v>60.710059666666659</v>
      </c>
      <c r="N40" s="25">
        <f t="shared" si="6"/>
        <v>43.727466</v>
      </c>
      <c r="O40" s="25">
        <f t="shared" si="6"/>
        <v>57.614489499999998</v>
      </c>
      <c r="P40" s="25">
        <f t="shared" si="6"/>
        <v>56.695933750000002</v>
      </c>
      <c r="Q40" s="25">
        <f t="shared" si="6"/>
        <v>52.816903000000003</v>
      </c>
      <c r="R40" s="25">
        <f t="shared" si="6"/>
        <v>51.733524249999995</v>
      </c>
      <c r="S40" s="25">
        <f t="shared" si="6"/>
        <v>53.52526675</v>
      </c>
      <c r="T40" s="25">
        <f t="shared" si="6"/>
        <v>55.961352249999997</v>
      </c>
      <c r="U40" s="25">
        <f t="shared" si="6"/>
        <v>49.496373749999997</v>
      </c>
      <c r="V40" s="25">
        <f t="shared" si="6"/>
        <v>51.650220749999995</v>
      </c>
      <c r="W40" s="25">
        <f t="shared" si="6"/>
        <v>55.493735999999998</v>
      </c>
      <c r="X40" s="25">
        <f t="shared" si="6"/>
        <v>53.547793999999996</v>
      </c>
      <c r="Y40" s="25">
        <f t="shared" si="6"/>
        <v>53.4204455</v>
      </c>
      <c r="Z40" s="25">
        <f t="shared" si="6"/>
        <v>51.869619</v>
      </c>
      <c r="AA40" s="25">
        <f t="shared" si="6"/>
        <v>55.302955499999996</v>
      </c>
      <c r="AB40" s="25">
        <f t="shared" si="6"/>
        <v>48.62025324999999</v>
      </c>
      <c r="AC40" s="25">
        <f t="shared" si="6"/>
        <v>55.844993500000001</v>
      </c>
      <c r="AD40" s="25">
        <f t="shared" si="6"/>
        <v>54.5538715</v>
      </c>
      <c r="AE40" s="25">
        <f t="shared" si="6"/>
        <v>55.078783249999994</v>
      </c>
      <c r="AF40" s="25">
        <f>AVERAGE(B40:AE40)</f>
        <v>53.422700583333338</v>
      </c>
    </row>
    <row r="41" spans="1:32" ht="20.25" customHeight="1" x14ac:dyDescent="0.4">
      <c r="A41" s="25"/>
    </row>
  </sheetData>
  <phoneticPr fontId="0" type="noConversion"/>
  <pageMargins left="0.46" right="0.53" top="0.66" bottom="1" header="0.5" footer="0.5"/>
  <pageSetup scale="3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Jan 2025</vt:lpstr>
      <vt:lpstr>Feb 2025</vt:lpstr>
      <vt:lpstr>Mar 2025</vt:lpstr>
      <vt:lpstr>Apr 2025</vt:lpstr>
      <vt:lpstr>May 2025</vt:lpstr>
      <vt:lpstr>Jun 2025</vt:lpstr>
      <vt:lpstr>Jul 2025</vt:lpstr>
      <vt:lpstr>Aug 2025</vt:lpstr>
      <vt:lpstr>Sep 2025</vt:lpstr>
      <vt:lpstr>Oct 2025</vt:lpstr>
      <vt:lpstr>Nov 2025</vt:lpstr>
      <vt:lpstr>Dec 2025</vt:lpstr>
      <vt:lpstr>'Apr 2025'!Print_Area</vt:lpstr>
      <vt:lpstr>'Dec 2025'!Print_Area</vt:lpstr>
      <vt:lpstr>'Feb 2025'!Print_Area</vt:lpstr>
      <vt:lpstr>'Jan 2025'!Print_Area</vt:lpstr>
      <vt:lpstr>'Mar 2025'!Print_Area</vt:lpstr>
      <vt:lpstr>'May 2025'!Print_Area</vt:lpstr>
      <vt:lpstr>'Nov 2025'!Print_Area</vt:lpstr>
      <vt:lpstr>'Oct 2025'!Print_Area</vt:lpstr>
      <vt:lpstr>'Sep 2025'!Print_Area</vt:lpstr>
    </vt:vector>
  </TitlesOfParts>
  <Company>WRA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Jerry Kauffman</dc:creator>
  <cp:lastModifiedBy>Kauffman, Gerald</cp:lastModifiedBy>
  <cp:lastPrinted>2012-11-13T16:20:42Z</cp:lastPrinted>
  <dcterms:created xsi:type="dcterms:W3CDTF">1999-06-29T22:26:58Z</dcterms:created>
  <dcterms:modified xsi:type="dcterms:W3CDTF">2026-01-14T15:59:34Z</dcterms:modified>
</cp:coreProperties>
</file>