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Projects\Water Demands\All Water Demand Data\"/>
    </mc:Choice>
  </mc:AlternateContent>
  <xr:revisionPtr revIDLastSave="0" documentId="13_ncr:1_{80A42112-6078-4908-882D-0F01ECEC5D3C}" xr6:coauthVersionLast="47" xr6:coauthVersionMax="47" xr10:uidLastSave="{00000000-0000-0000-0000-000000000000}"/>
  <bookViews>
    <workbookView xWindow="-110" yWindow="-110" windowWidth="21820" windowHeight="13900" tabRatio="847" activeTab="10" xr2:uid="{00000000-000D-0000-FFFF-FFFF00000000}"/>
  </bookViews>
  <sheets>
    <sheet name="Jan 2024" sheetId="12" r:id="rId1"/>
    <sheet name="Feb 2024" sheetId="13" r:id="rId2"/>
    <sheet name="Mar 2024" sheetId="15" r:id="rId3"/>
    <sheet name="Apr 2024" sheetId="17" r:id="rId4"/>
    <sheet name="May 2024" sheetId="19" r:id="rId5"/>
    <sheet name="Jun 2024" sheetId="20" r:id="rId6"/>
    <sheet name="Jul 2024" sheetId="21" r:id="rId7"/>
    <sheet name="Aug 2024" sheetId="10" r:id="rId8"/>
    <sheet name="Sep 2024" sheetId="11" r:id="rId9"/>
    <sheet name="Oct 2024" sheetId="22" r:id="rId10"/>
    <sheet name="Nov 2024" sheetId="23" r:id="rId11"/>
    <sheet name="Dec 2024" sheetId="24" r:id="rId12"/>
  </sheets>
  <definedNames>
    <definedName name="_xlnm.Print_Area" localSheetId="3">'Apr 2024'!$A$1:$AF$43</definedName>
    <definedName name="_xlnm.Print_Area" localSheetId="11">'Dec 2024'!$A$1:$AI$41</definedName>
    <definedName name="_xlnm.Print_Area" localSheetId="1">'Feb 2024'!$A$1:$AE$42</definedName>
    <definedName name="_xlnm.Print_Area" localSheetId="0">'Jan 2024'!$A$1:$AH$42</definedName>
    <definedName name="_xlnm.Print_Area" localSheetId="2">'Mar 2024'!$A$1:$AH$42</definedName>
    <definedName name="_xlnm.Print_Area" localSheetId="4">'May 2024'!$A$1:$AG$42</definedName>
    <definedName name="_xlnm.Print_Area" localSheetId="10">'Nov 2024'!$A$1:$AF$42</definedName>
    <definedName name="_xlnm.Print_Area" localSheetId="9">'Oct 2024'!$A$1:$AI$62</definedName>
    <definedName name="_xlnm.Print_Area" localSheetId="8">'Sep 2024'!$A$1:$AF$37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5" i="23" l="1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F38" i="20" l="1"/>
  <c r="AF25" i="11" l="1"/>
  <c r="AF20" i="11"/>
  <c r="AF18" i="11"/>
  <c r="AF17" i="11"/>
  <c r="AF14" i="11"/>
  <c r="AF12" i="11"/>
  <c r="AF11" i="11"/>
  <c r="AF10" i="11"/>
  <c r="AF32" i="20" l="1"/>
  <c r="AE29" i="20" l="1"/>
  <c r="AD29" i="20"/>
  <c r="AC29" i="20"/>
  <c r="AB29" i="20"/>
  <c r="AA29" i="20"/>
  <c r="Z29" i="20"/>
  <c r="Y29" i="20"/>
  <c r="X29" i="20"/>
  <c r="W29" i="20"/>
  <c r="V29" i="20"/>
  <c r="U29" i="20"/>
  <c r="T29" i="20"/>
  <c r="AG31" i="19" l="1"/>
  <c r="AG37" i="19"/>
  <c r="AG12" i="19" l="1"/>
  <c r="AG10" i="19"/>
  <c r="AF37" i="11" l="1"/>
  <c r="AG37" i="22"/>
  <c r="AH11" i="22" l="1"/>
  <c r="AH18" i="22"/>
  <c r="AG17" i="22"/>
  <c r="AG18" i="22"/>
  <c r="AG20" i="22"/>
  <c r="AG25" i="22"/>
  <c r="AE16" i="20" l="1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F16" i="20" l="1"/>
  <c r="AG11" i="22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F19" i="21"/>
  <c r="AG35" i="10" l="1"/>
  <c r="AG37" i="10"/>
  <c r="AG11" i="23" l="1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F15" i="11" l="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G19" i="21" l="1"/>
  <c r="AG36" i="15" l="1"/>
  <c r="B8" i="13" l="1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G31" i="24"/>
  <c r="AF31" i="23"/>
  <c r="AG31" i="10"/>
  <c r="AF32" i="17"/>
  <c r="AG30" i="15"/>
  <c r="AG30" i="12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K43" i="20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B35" i="24"/>
  <c r="B35" i="23"/>
  <c r="B38" i="23" s="1"/>
  <c r="B40" i="23" s="1"/>
  <c r="C16" i="21"/>
  <c r="D16" i="21"/>
  <c r="E16" i="21"/>
  <c r="F16" i="21"/>
  <c r="G16" i="21"/>
  <c r="H16" i="21"/>
  <c r="I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B16" i="21"/>
  <c r="AF31" i="11"/>
  <c r="B35" i="22"/>
  <c r="C35" i="22"/>
  <c r="D35" i="22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B28" i="10"/>
  <c r="S8" i="19"/>
  <c r="S15" i="19"/>
  <c r="S35" i="19"/>
  <c r="Q8" i="19"/>
  <c r="Q15" i="19"/>
  <c r="Q35" i="19"/>
  <c r="L8" i="19"/>
  <c r="L15" i="19"/>
  <c r="L35" i="19"/>
  <c r="I8" i="19"/>
  <c r="I15" i="19"/>
  <c r="I35" i="19"/>
  <c r="E8" i="19"/>
  <c r="E15" i="19"/>
  <c r="E35" i="19"/>
  <c r="C8" i="19"/>
  <c r="C15" i="19"/>
  <c r="C35" i="19"/>
  <c r="AF8" i="24"/>
  <c r="AD8" i="24"/>
  <c r="AB8" i="24"/>
  <c r="Z8" i="24"/>
  <c r="X8" i="24"/>
  <c r="V8" i="24"/>
  <c r="T8" i="24"/>
  <c r="R8" i="24"/>
  <c r="P8" i="24"/>
  <c r="N8" i="24"/>
  <c r="L8" i="24"/>
  <c r="J8" i="24"/>
  <c r="H8" i="24"/>
  <c r="F8" i="24"/>
  <c r="D8" i="24"/>
  <c r="Z28" i="22"/>
  <c r="Y28" i="22"/>
  <c r="X28" i="22"/>
  <c r="W28" i="22"/>
  <c r="V28" i="22"/>
  <c r="U28" i="22"/>
  <c r="U35" i="22"/>
  <c r="U8" i="22"/>
  <c r="T28" i="22"/>
  <c r="S28" i="22"/>
  <c r="R28" i="22"/>
  <c r="R35" i="22"/>
  <c r="R8" i="22"/>
  <c r="Q28" i="22"/>
  <c r="Q35" i="22"/>
  <c r="Q8" i="22"/>
  <c r="P28" i="22"/>
  <c r="P35" i="22"/>
  <c r="P8" i="22"/>
  <c r="O28" i="22"/>
  <c r="N28" i="22"/>
  <c r="M28" i="22"/>
  <c r="L28" i="22"/>
  <c r="L35" i="22"/>
  <c r="L8" i="22"/>
  <c r="K28" i="22"/>
  <c r="J28" i="22"/>
  <c r="I28" i="22"/>
  <c r="H28" i="22"/>
  <c r="H35" i="22"/>
  <c r="H8" i="22"/>
  <c r="G28" i="22"/>
  <c r="F28" i="22"/>
  <c r="E28" i="22"/>
  <c r="E35" i="22"/>
  <c r="E8" i="22"/>
  <c r="D28" i="22"/>
  <c r="C28" i="22"/>
  <c r="AA28" i="22"/>
  <c r="AB28" i="22"/>
  <c r="AC28" i="22"/>
  <c r="AD28" i="22"/>
  <c r="AE28" i="22"/>
  <c r="AF28" i="22"/>
  <c r="B28" i="22"/>
  <c r="AE35" i="22"/>
  <c r="AE8" i="22"/>
  <c r="AC35" i="22"/>
  <c r="AC8" i="22"/>
  <c r="AA35" i="22"/>
  <c r="AA8" i="22"/>
  <c r="W35" i="22"/>
  <c r="W8" i="22"/>
  <c r="AG12" i="22"/>
  <c r="O35" i="22"/>
  <c r="O8" i="22"/>
  <c r="N35" i="22"/>
  <c r="N8" i="22"/>
  <c r="M35" i="22"/>
  <c r="M8" i="22"/>
  <c r="K35" i="22"/>
  <c r="K8" i="22"/>
  <c r="I35" i="22"/>
  <c r="I8" i="22"/>
  <c r="G35" i="22"/>
  <c r="G8" i="22"/>
  <c r="F35" i="22"/>
  <c r="F8" i="22"/>
  <c r="D8" i="22"/>
  <c r="AG10" i="22"/>
  <c r="AF35" i="22"/>
  <c r="AF8" i="22"/>
  <c r="AD35" i="22"/>
  <c r="AD8" i="22"/>
  <c r="AB35" i="22"/>
  <c r="AB8" i="22"/>
  <c r="Z35" i="22"/>
  <c r="Z8" i="22"/>
  <c r="X35" i="22"/>
  <c r="X8" i="22"/>
  <c r="AE35" i="11"/>
  <c r="AE28" i="11"/>
  <c r="AE8" i="11"/>
  <c r="AD35" i="11"/>
  <c r="AB35" i="11"/>
  <c r="AA35" i="11"/>
  <c r="Z35" i="11"/>
  <c r="X35" i="11"/>
  <c r="W35" i="11"/>
  <c r="V35" i="11"/>
  <c r="T35" i="11"/>
  <c r="S35" i="11"/>
  <c r="R35" i="11"/>
  <c r="P35" i="11"/>
  <c r="O35" i="11"/>
  <c r="N35" i="11"/>
  <c r="L35" i="11"/>
  <c r="K35" i="11"/>
  <c r="J35" i="11"/>
  <c r="H35" i="11"/>
  <c r="G35" i="11"/>
  <c r="F35" i="11"/>
  <c r="D35" i="11"/>
  <c r="C35" i="11"/>
  <c r="B35" i="11"/>
  <c r="B28" i="11"/>
  <c r="AF15" i="10"/>
  <c r="AC15" i="10"/>
  <c r="AB15" i="10"/>
  <c r="AD15" i="19"/>
  <c r="AD8" i="19"/>
  <c r="AD28" i="19"/>
  <c r="AD35" i="19"/>
  <c r="AC15" i="19"/>
  <c r="Y15" i="19"/>
  <c r="Y8" i="19"/>
  <c r="Y35" i="19"/>
  <c r="V15" i="19"/>
  <c r="V8" i="19"/>
  <c r="V35" i="19"/>
  <c r="U15" i="19"/>
  <c r="U8" i="19"/>
  <c r="U35" i="19"/>
  <c r="M35" i="19"/>
  <c r="AF35" i="19"/>
  <c r="AB35" i="19"/>
  <c r="X35" i="19"/>
  <c r="T35" i="19"/>
  <c r="P35" i="19"/>
  <c r="D35" i="19"/>
  <c r="G35" i="19"/>
  <c r="AE35" i="19"/>
  <c r="AA35" i="19"/>
  <c r="Z35" i="19"/>
  <c r="W35" i="19"/>
  <c r="R35" i="19"/>
  <c r="O35" i="19"/>
  <c r="N35" i="19"/>
  <c r="K35" i="19"/>
  <c r="J35" i="19"/>
  <c r="B35" i="19"/>
  <c r="X15" i="19"/>
  <c r="X8" i="19"/>
  <c r="T15" i="19"/>
  <c r="T8" i="19"/>
  <c r="P15" i="19"/>
  <c r="P8" i="19"/>
  <c r="M15" i="19"/>
  <c r="M8" i="19"/>
  <c r="K15" i="19"/>
  <c r="K8" i="19"/>
  <c r="D15" i="19"/>
  <c r="D8" i="19"/>
  <c r="Z8" i="19"/>
  <c r="R8" i="19"/>
  <c r="AC8" i="19"/>
  <c r="E9" i="17"/>
  <c r="H35" i="19"/>
  <c r="F35" i="19"/>
  <c r="AA28" i="19"/>
  <c r="AB28" i="19"/>
  <c r="AC28" i="19"/>
  <c r="AE28" i="19"/>
  <c r="AF28" i="19"/>
  <c r="Z16" i="17"/>
  <c r="Y16" i="17"/>
  <c r="X16" i="17"/>
  <c r="V16" i="17"/>
  <c r="U16" i="17"/>
  <c r="T16" i="17"/>
  <c r="R16" i="17"/>
  <c r="Q16" i="17"/>
  <c r="P16" i="17"/>
  <c r="O16" i="17"/>
  <c r="N16" i="17"/>
  <c r="M16" i="17"/>
  <c r="M29" i="17"/>
  <c r="M9" i="17"/>
  <c r="M40" i="17"/>
  <c r="L16" i="17"/>
  <c r="Y35" i="22"/>
  <c r="V35" i="22"/>
  <c r="T35" i="22"/>
  <c r="S35" i="22"/>
  <c r="J35" i="22"/>
  <c r="AG31" i="22"/>
  <c r="S8" i="22"/>
  <c r="Y8" i="22"/>
  <c r="V8" i="22"/>
  <c r="T8" i="22"/>
  <c r="J8" i="22"/>
  <c r="C8" i="22"/>
  <c r="B8" i="22"/>
  <c r="AC35" i="11"/>
  <c r="Y35" i="11"/>
  <c r="U35" i="11"/>
  <c r="Q35" i="11"/>
  <c r="M35" i="11"/>
  <c r="I35" i="11"/>
  <c r="E35" i="11"/>
  <c r="AD28" i="11"/>
  <c r="AC28" i="11"/>
  <c r="AB28" i="11"/>
  <c r="AA28" i="11"/>
  <c r="Z28" i="11"/>
  <c r="Z8" i="11"/>
  <c r="Y28" i="11"/>
  <c r="X28" i="11"/>
  <c r="W28" i="11"/>
  <c r="W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D8" i="11"/>
  <c r="AC8" i="11"/>
  <c r="AB8" i="11"/>
  <c r="AB38" i="11" s="1"/>
  <c r="AA8" i="11"/>
  <c r="AA38" i="11" s="1"/>
  <c r="Y8" i="11"/>
  <c r="Y38" i="11" s="1"/>
  <c r="X8" i="11"/>
  <c r="X38" i="11" s="1"/>
  <c r="V8" i="11"/>
  <c r="U8" i="11"/>
  <c r="U38" i="11" s="1"/>
  <c r="T8" i="11"/>
  <c r="S8" i="11"/>
  <c r="R8" i="11"/>
  <c r="R38" i="11" s="1"/>
  <c r="Q8" i="11"/>
  <c r="Q38" i="11" s="1"/>
  <c r="P8" i="11"/>
  <c r="O8" i="11"/>
  <c r="AD15" i="10"/>
  <c r="AD38" i="10" s="1"/>
  <c r="AD40" i="10" s="1"/>
  <c r="W15" i="10"/>
  <c r="B15" i="10"/>
  <c r="B8" i="10"/>
  <c r="AE15" i="10"/>
  <c r="AA15" i="10"/>
  <c r="Z15" i="10"/>
  <c r="Z38" i="10" s="1"/>
  <c r="Z40" i="10" s="1"/>
  <c r="Y15" i="10"/>
  <c r="Y38" i="10" s="1"/>
  <c r="Y40" i="10" s="1"/>
  <c r="X15" i="10"/>
  <c r="V15" i="10"/>
  <c r="V38" i="10" s="1"/>
  <c r="V40" i="10" s="1"/>
  <c r="U15" i="10"/>
  <c r="U38" i="10" s="1"/>
  <c r="U40" i="10" s="1"/>
  <c r="T15" i="10"/>
  <c r="S15" i="10"/>
  <c r="R15" i="10"/>
  <c r="R38" i="10" s="1"/>
  <c r="R40" i="10" s="1"/>
  <c r="Q15" i="10"/>
  <c r="Q38" i="10" s="1"/>
  <c r="Q40" i="10" s="1"/>
  <c r="P15" i="10"/>
  <c r="O15" i="10"/>
  <c r="N15" i="10"/>
  <c r="N38" i="10" s="1"/>
  <c r="N40" i="10" s="1"/>
  <c r="M15" i="10"/>
  <c r="M38" i="10" s="1"/>
  <c r="M40" i="10" s="1"/>
  <c r="L15" i="10"/>
  <c r="K15" i="10"/>
  <c r="J15" i="10"/>
  <c r="J38" i="10" s="1"/>
  <c r="J40" i="10" s="1"/>
  <c r="I15" i="10"/>
  <c r="I38" i="10" s="1"/>
  <c r="I40" i="10" s="1"/>
  <c r="H15" i="10"/>
  <c r="G15" i="10"/>
  <c r="F15" i="10"/>
  <c r="F8" i="10"/>
  <c r="E15" i="10"/>
  <c r="E8" i="10"/>
  <c r="D15" i="10"/>
  <c r="D8" i="10"/>
  <c r="C15" i="10"/>
  <c r="H8" i="10"/>
  <c r="G8" i="10"/>
  <c r="C8" i="10"/>
  <c r="T29" i="21"/>
  <c r="H29" i="21"/>
  <c r="AE29" i="21"/>
  <c r="AD29" i="21"/>
  <c r="AC29" i="21"/>
  <c r="AB29" i="21"/>
  <c r="AA29" i="21"/>
  <c r="Z29" i="21"/>
  <c r="Y29" i="21"/>
  <c r="X29" i="21"/>
  <c r="W29" i="21"/>
  <c r="V29" i="21"/>
  <c r="U29" i="21"/>
  <c r="S29" i="21"/>
  <c r="R29" i="21"/>
  <c r="Q29" i="21"/>
  <c r="P29" i="21"/>
  <c r="O29" i="21"/>
  <c r="N29" i="21"/>
  <c r="M29" i="21"/>
  <c r="L29" i="21"/>
  <c r="K29" i="21"/>
  <c r="J29" i="21"/>
  <c r="I29" i="21"/>
  <c r="G29" i="21"/>
  <c r="F29" i="21"/>
  <c r="E29" i="21"/>
  <c r="D29" i="21"/>
  <c r="C29" i="21"/>
  <c r="B29" i="21"/>
  <c r="AF9" i="21"/>
  <c r="B16" i="17"/>
  <c r="B29" i="17"/>
  <c r="B40" i="17"/>
  <c r="AE29" i="17"/>
  <c r="AE9" i="17"/>
  <c r="AE16" i="17"/>
  <c r="AD29" i="17"/>
  <c r="AC29" i="17"/>
  <c r="AB29" i="17"/>
  <c r="AA29" i="17"/>
  <c r="Z29" i="17"/>
  <c r="Y29" i="17"/>
  <c r="X29" i="17"/>
  <c r="W29" i="17"/>
  <c r="W16" i="17"/>
  <c r="W9" i="17"/>
  <c r="V29" i="17"/>
  <c r="U29" i="17"/>
  <c r="T29" i="17"/>
  <c r="S29" i="17"/>
  <c r="R29" i="17"/>
  <c r="Q29" i="17"/>
  <c r="P29" i="17"/>
  <c r="O29" i="17"/>
  <c r="O9" i="17"/>
  <c r="N29" i="17"/>
  <c r="L29" i="17"/>
  <c r="K29" i="17"/>
  <c r="K16" i="17"/>
  <c r="K9" i="17"/>
  <c r="J29" i="17"/>
  <c r="I29" i="17"/>
  <c r="H29" i="17"/>
  <c r="G29" i="17"/>
  <c r="G16" i="17"/>
  <c r="G9" i="17"/>
  <c r="F29" i="17"/>
  <c r="E29" i="17"/>
  <c r="D29" i="17"/>
  <c r="C29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L40" i="17"/>
  <c r="K40" i="17"/>
  <c r="J40" i="17"/>
  <c r="I40" i="17"/>
  <c r="H40" i="17"/>
  <c r="G40" i="17"/>
  <c r="F40" i="17"/>
  <c r="E40" i="17"/>
  <c r="D40" i="17"/>
  <c r="C40" i="17"/>
  <c r="AG37" i="24"/>
  <c r="AF39" i="24"/>
  <c r="AF35" i="24"/>
  <c r="AF28" i="24"/>
  <c r="AF15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E35" i="24"/>
  <c r="AE28" i="24"/>
  <c r="AE15" i="24"/>
  <c r="AE8" i="24"/>
  <c r="AD35" i="24"/>
  <c r="AC35" i="24"/>
  <c r="AB35" i="24"/>
  <c r="AA35" i="24"/>
  <c r="Z35" i="24"/>
  <c r="Y35" i="24"/>
  <c r="X35" i="24"/>
  <c r="W35" i="24"/>
  <c r="W28" i="24"/>
  <c r="W15" i="24"/>
  <c r="W8" i="24"/>
  <c r="V35" i="24"/>
  <c r="U35" i="24"/>
  <c r="T35" i="24"/>
  <c r="S35" i="24"/>
  <c r="R35" i="24"/>
  <c r="Q35" i="24"/>
  <c r="P35" i="24"/>
  <c r="O35" i="24"/>
  <c r="O28" i="24"/>
  <c r="O15" i="24"/>
  <c r="O8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AD28" i="24"/>
  <c r="AC28" i="24"/>
  <c r="AB28" i="24"/>
  <c r="AA28" i="24"/>
  <c r="Z28" i="24"/>
  <c r="Y28" i="24"/>
  <c r="X28" i="24"/>
  <c r="V28" i="24"/>
  <c r="U28" i="24"/>
  <c r="T28" i="24"/>
  <c r="S28" i="24"/>
  <c r="R28" i="24"/>
  <c r="Q28" i="24"/>
  <c r="P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D15" i="24"/>
  <c r="AC15" i="24"/>
  <c r="AB15" i="24"/>
  <c r="AA15" i="24"/>
  <c r="Z15" i="24"/>
  <c r="Y15" i="24"/>
  <c r="X15" i="24"/>
  <c r="V15" i="24"/>
  <c r="U15" i="24"/>
  <c r="T15" i="24"/>
  <c r="S15" i="24"/>
  <c r="R15" i="24"/>
  <c r="Q15" i="24"/>
  <c r="P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C8" i="24"/>
  <c r="AA8" i="24"/>
  <c r="Y8" i="24"/>
  <c r="U8" i="24"/>
  <c r="S8" i="24"/>
  <c r="Q8" i="24"/>
  <c r="M8" i="24"/>
  <c r="K8" i="24"/>
  <c r="I8" i="24"/>
  <c r="G8" i="24"/>
  <c r="E8" i="24"/>
  <c r="C8" i="24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F37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R38" i="23" s="1"/>
  <c r="R40" i="23" s="1"/>
  <c r="Q35" i="23"/>
  <c r="P35" i="23"/>
  <c r="O35" i="23"/>
  <c r="N35" i="23"/>
  <c r="M35" i="23"/>
  <c r="L35" i="23"/>
  <c r="K35" i="23"/>
  <c r="J35" i="23"/>
  <c r="I35" i="23"/>
  <c r="H35" i="23"/>
  <c r="G35" i="23"/>
  <c r="F35" i="23"/>
  <c r="AF35" i="23" s="1"/>
  <c r="E35" i="23"/>
  <c r="D35" i="23"/>
  <c r="C35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AF28" i="23" s="1"/>
  <c r="B28" i="23"/>
  <c r="M38" i="23"/>
  <c r="M40" i="23" s="1"/>
  <c r="AE8" i="23"/>
  <c r="AD8" i="23"/>
  <c r="AD38" i="23" s="1"/>
  <c r="AD40" i="23" s="1"/>
  <c r="AC8" i="23"/>
  <c r="AC38" i="23" s="1"/>
  <c r="AB8" i="23"/>
  <c r="AA8" i="23"/>
  <c r="Z8" i="23"/>
  <c r="Z38" i="23" s="1"/>
  <c r="Y8" i="23"/>
  <c r="X8" i="23"/>
  <c r="W8" i="23"/>
  <c r="V8" i="23"/>
  <c r="V38" i="23" s="1"/>
  <c r="V40" i="23" s="1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F8" i="23" s="1"/>
  <c r="AC35" i="19"/>
  <c r="L38" i="15"/>
  <c r="U9" i="17"/>
  <c r="C36" i="20"/>
  <c r="B36" i="20"/>
  <c r="B8" i="15"/>
  <c r="W36" i="20"/>
  <c r="B29" i="20"/>
  <c r="AB9" i="17"/>
  <c r="R29" i="20"/>
  <c r="Q29" i="20"/>
  <c r="P29" i="20"/>
  <c r="P36" i="20"/>
  <c r="O29" i="20"/>
  <c r="N29" i="20"/>
  <c r="N36" i="20"/>
  <c r="M29" i="20"/>
  <c r="M36" i="20"/>
  <c r="L29" i="20"/>
  <c r="C29" i="20"/>
  <c r="D29" i="20"/>
  <c r="E29" i="20"/>
  <c r="F29" i="20"/>
  <c r="G29" i="20"/>
  <c r="H29" i="20"/>
  <c r="I29" i="20"/>
  <c r="J29" i="20"/>
  <c r="K29" i="20"/>
  <c r="S29" i="20"/>
  <c r="G36" i="20"/>
  <c r="D36" i="20"/>
  <c r="E36" i="20"/>
  <c r="F36" i="20"/>
  <c r="H36" i="20"/>
  <c r="I36" i="20"/>
  <c r="J36" i="20"/>
  <c r="K36" i="20"/>
  <c r="L36" i="20"/>
  <c r="O36" i="20"/>
  <c r="Q36" i="20"/>
  <c r="R36" i="20"/>
  <c r="S36" i="20"/>
  <c r="T36" i="20"/>
  <c r="U36" i="20"/>
  <c r="V36" i="20"/>
  <c r="X36" i="20"/>
  <c r="Y36" i="20"/>
  <c r="Z36" i="20"/>
  <c r="AA36" i="20"/>
  <c r="AB36" i="20"/>
  <c r="AB39" i="20" s="1"/>
  <c r="AB41" i="20" s="1"/>
  <c r="AC36" i="20"/>
  <c r="AD36" i="20"/>
  <c r="AE36" i="20"/>
  <c r="AD16" i="17"/>
  <c r="AD9" i="17"/>
  <c r="AC16" i="17"/>
  <c r="AB16" i="17"/>
  <c r="F8" i="19"/>
  <c r="G8" i="19"/>
  <c r="H8" i="19"/>
  <c r="J8" i="19"/>
  <c r="N8" i="19"/>
  <c r="O8" i="19"/>
  <c r="W8" i="19"/>
  <c r="AA8" i="19"/>
  <c r="AB8" i="19"/>
  <c r="AE8" i="19"/>
  <c r="AF8" i="19"/>
  <c r="B8" i="19"/>
  <c r="H15" i="19"/>
  <c r="AF15" i="19"/>
  <c r="AA16" i="17"/>
  <c r="AA9" i="17"/>
  <c r="S9" i="17"/>
  <c r="T9" i="17"/>
  <c r="V9" i="17"/>
  <c r="X9" i="17"/>
  <c r="X39" i="17" s="1"/>
  <c r="X41" i="17" s="1"/>
  <c r="Y9" i="17"/>
  <c r="Z9" i="17"/>
  <c r="AC9" i="17"/>
  <c r="C16" i="17"/>
  <c r="D16" i="17"/>
  <c r="E16" i="17"/>
  <c r="F16" i="17"/>
  <c r="F9" i="17"/>
  <c r="F39" i="17" s="1"/>
  <c r="F41" i="17" s="1"/>
  <c r="H16" i="17"/>
  <c r="I16" i="17"/>
  <c r="J16" i="17"/>
  <c r="B9" i="17"/>
  <c r="C9" i="17"/>
  <c r="D9" i="17"/>
  <c r="H9" i="17"/>
  <c r="I9" i="17"/>
  <c r="I39" i="17" s="1"/>
  <c r="I41" i="17" s="1"/>
  <c r="J9" i="17"/>
  <c r="L9" i="17"/>
  <c r="N9" i="17"/>
  <c r="P9" i="17"/>
  <c r="Q9" i="17"/>
  <c r="R9" i="17"/>
  <c r="S16" i="17"/>
  <c r="F15" i="19"/>
  <c r="G15" i="19"/>
  <c r="N15" i="19"/>
  <c r="O15" i="19"/>
  <c r="R15" i="19"/>
  <c r="W15" i="19"/>
  <c r="Z15" i="19"/>
  <c r="AA15" i="19"/>
  <c r="AB15" i="19"/>
  <c r="AE15" i="19"/>
  <c r="AE38" i="19" s="1"/>
  <c r="B15" i="19"/>
  <c r="AA15" i="15"/>
  <c r="AF15" i="15"/>
  <c r="AF27" i="15"/>
  <c r="AF8" i="15"/>
  <c r="AF34" i="15"/>
  <c r="AF38" i="15"/>
  <c r="AE15" i="15"/>
  <c r="AE27" i="15"/>
  <c r="AE8" i="15"/>
  <c r="AE34" i="15"/>
  <c r="AE38" i="15"/>
  <c r="AD15" i="15"/>
  <c r="AD27" i="15"/>
  <c r="AD8" i="15"/>
  <c r="AD34" i="15"/>
  <c r="AD38" i="15"/>
  <c r="AC15" i="15"/>
  <c r="AC27" i="15"/>
  <c r="AC8" i="15"/>
  <c r="AC34" i="15"/>
  <c r="AC38" i="15"/>
  <c r="AB15" i="15"/>
  <c r="AB8" i="15"/>
  <c r="AB27" i="15"/>
  <c r="AB34" i="15"/>
  <c r="AB38" i="15"/>
  <c r="Z15" i="15"/>
  <c r="B15" i="15"/>
  <c r="B27" i="15"/>
  <c r="B34" i="15"/>
  <c r="B38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O8" i="15"/>
  <c r="O27" i="15"/>
  <c r="O34" i="15"/>
  <c r="O38" i="15"/>
  <c r="P15" i="15"/>
  <c r="Q15" i="15"/>
  <c r="R15" i="15"/>
  <c r="S15" i="15"/>
  <c r="T15" i="15"/>
  <c r="U15" i="15"/>
  <c r="V15" i="15"/>
  <c r="W15" i="15"/>
  <c r="X15" i="15"/>
  <c r="Y15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C34" i="15"/>
  <c r="D34" i="15"/>
  <c r="E34" i="15"/>
  <c r="F34" i="15"/>
  <c r="G34" i="15"/>
  <c r="H34" i="15"/>
  <c r="J34" i="15"/>
  <c r="K34" i="15"/>
  <c r="L34" i="15"/>
  <c r="M34" i="15"/>
  <c r="N34" i="15"/>
  <c r="Z8" i="15"/>
  <c r="Z38" i="15"/>
  <c r="AA8" i="15"/>
  <c r="AA38" i="15"/>
  <c r="P8" i="15"/>
  <c r="P38" i="15"/>
  <c r="Q8" i="15"/>
  <c r="Q38" i="15"/>
  <c r="R8" i="15"/>
  <c r="R38" i="15"/>
  <c r="S8" i="15"/>
  <c r="S38" i="15"/>
  <c r="T8" i="15"/>
  <c r="T38" i="15"/>
  <c r="U8" i="15"/>
  <c r="U38" i="15"/>
  <c r="V8" i="15"/>
  <c r="V38" i="15"/>
  <c r="W8" i="15"/>
  <c r="W38" i="15"/>
  <c r="X8" i="15"/>
  <c r="X38" i="15"/>
  <c r="Y8" i="15"/>
  <c r="Y38" i="15"/>
  <c r="C8" i="15"/>
  <c r="C38" i="15"/>
  <c r="D8" i="15"/>
  <c r="D38" i="15"/>
  <c r="E8" i="15"/>
  <c r="E37" i="15" s="1"/>
  <c r="E38" i="15"/>
  <c r="F8" i="15"/>
  <c r="F38" i="15"/>
  <c r="G8" i="15"/>
  <c r="G38" i="15"/>
  <c r="H8" i="15"/>
  <c r="H38" i="15"/>
  <c r="I8" i="15"/>
  <c r="I38" i="15"/>
  <c r="J8" i="15"/>
  <c r="J38" i="15"/>
  <c r="K8" i="15"/>
  <c r="K38" i="15"/>
  <c r="L8" i="15"/>
  <c r="M8" i="15"/>
  <c r="M38" i="15"/>
  <c r="N8" i="15"/>
  <c r="N38" i="15"/>
  <c r="O15" i="13"/>
  <c r="O27" i="13"/>
  <c r="O34" i="13"/>
  <c r="O38" i="13"/>
  <c r="E15" i="13"/>
  <c r="E38" i="13"/>
  <c r="E27" i="13"/>
  <c r="E34" i="13"/>
  <c r="F15" i="13"/>
  <c r="F27" i="13"/>
  <c r="F34" i="13"/>
  <c r="F38" i="13"/>
  <c r="G15" i="13"/>
  <c r="G38" i="13"/>
  <c r="G27" i="13"/>
  <c r="G34" i="13"/>
  <c r="H15" i="13"/>
  <c r="H27" i="13"/>
  <c r="H34" i="13"/>
  <c r="H38" i="13"/>
  <c r="I15" i="13"/>
  <c r="I38" i="13"/>
  <c r="I27" i="13"/>
  <c r="I34" i="13"/>
  <c r="J15" i="13"/>
  <c r="J27" i="13"/>
  <c r="J34" i="13"/>
  <c r="J38" i="13"/>
  <c r="K15" i="13"/>
  <c r="K38" i="13"/>
  <c r="K27" i="13"/>
  <c r="K34" i="13"/>
  <c r="L15" i="13"/>
  <c r="L27" i="13"/>
  <c r="L34" i="13"/>
  <c r="L38" i="13"/>
  <c r="M15" i="13"/>
  <c r="M38" i="13"/>
  <c r="M27" i="13"/>
  <c r="M34" i="13"/>
  <c r="N15" i="13"/>
  <c r="N27" i="13"/>
  <c r="N38" i="13"/>
  <c r="N34" i="13"/>
  <c r="P15" i="13"/>
  <c r="P38" i="13"/>
  <c r="P27" i="13"/>
  <c r="P34" i="13"/>
  <c r="Q15" i="13"/>
  <c r="Q27" i="13"/>
  <c r="Q38" i="13"/>
  <c r="Q34" i="13"/>
  <c r="R15" i="13"/>
  <c r="R38" i="13"/>
  <c r="R27" i="13"/>
  <c r="R34" i="13"/>
  <c r="S15" i="13"/>
  <c r="S27" i="13"/>
  <c r="S38" i="13"/>
  <c r="S34" i="13"/>
  <c r="T15" i="13"/>
  <c r="T38" i="13"/>
  <c r="T27" i="13"/>
  <c r="T34" i="13"/>
  <c r="U15" i="13"/>
  <c r="U27" i="13"/>
  <c r="U38" i="13"/>
  <c r="U34" i="13"/>
  <c r="V15" i="13"/>
  <c r="V38" i="13"/>
  <c r="V27" i="13"/>
  <c r="V34" i="13"/>
  <c r="W15" i="13"/>
  <c r="W27" i="13"/>
  <c r="W38" i="13"/>
  <c r="W34" i="13"/>
  <c r="X15" i="13"/>
  <c r="X27" i="13"/>
  <c r="X34" i="13"/>
  <c r="X38" i="13"/>
  <c r="Y15" i="13"/>
  <c r="Y27" i="13"/>
  <c r="Y38" i="13"/>
  <c r="Y34" i="13"/>
  <c r="Z15" i="13"/>
  <c r="Z27" i="13"/>
  <c r="Z34" i="13"/>
  <c r="Z38" i="13"/>
  <c r="AA15" i="13"/>
  <c r="AA27" i="13"/>
  <c r="AA38" i="13"/>
  <c r="AA34" i="13"/>
  <c r="AB15" i="13"/>
  <c r="AB27" i="13"/>
  <c r="AB34" i="13"/>
  <c r="AB38" i="13"/>
  <c r="AC15" i="13"/>
  <c r="AC27" i="13"/>
  <c r="AC38" i="13"/>
  <c r="AC34" i="13"/>
  <c r="B15" i="13"/>
  <c r="B27" i="13"/>
  <c r="C27" i="13"/>
  <c r="D27" i="13"/>
  <c r="B34" i="13"/>
  <c r="B38" i="13"/>
  <c r="C15" i="13"/>
  <c r="D15" i="13"/>
  <c r="C34" i="13"/>
  <c r="D34" i="13"/>
  <c r="C38" i="13"/>
  <c r="D38" i="13"/>
  <c r="AD30" i="13"/>
  <c r="AG36" i="12"/>
  <c r="AE15" i="12"/>
  <c r="AF15" i="12"/>
  <c r="C34" i="12"/>
  <c r="C8" i="12"/>
  <c r="C15" i="12"/>
  <c r="C27" i="12"/>
  <c r="D34" i="12"/>
  <c r="D8" i="12"/>
  <c r="D27" i="12"/>
  <c r="D15" i="12"/>
  <c r="E34" i="12"/>
  <c r="E8" i="12"/>
  <c r="E15" i="12"/>
  <c r="E27" i="12"/>
  <c r="F34" i="12"/>
  <c r="F8" i="12"/>
  <c r="F27" i="12"/>
  <c r="F15" i="12"/>
  <c r="G8" i="12"/>
  <c r="G27" i="12"/>
  <c r="G34" i="12"/>
  <c r="G15" i="12"/>
  <c r="H8" i="12"/>
  <c r="H27" i="12"/>
  <c r="H34" i="12"/>
  <c r="H15" i="12"/>
  <c r="I8" i="12"/>
  <c r="I27" i="12"/>
  <c r="I34" i="12"/>
  <c r="I15" i="12"/>
  <c r="J34" i="12"/>
  <c r="J8" i="12"/>
  <c r="J15" i="12"/>
  <c r="J27" i="12"/>
  <c r="K34" i="12"/>
  <c r="K8" i="12"/>
  <c r="K27" i="12"/>
  <c r="K37" i="12" s="1"/>
  <c r="K39" i="12" s="1"/>
  <c r="K15" i="12"/>
  <c r="L34" i="12"/>
  <c r="L8" i="12"/>
  <c r="L27" i="12"/>
  <c r="L37" i="12" s="1"/>
  <c r="L39" i="12" s="1"/>
  <c r="L15" i="12"/>
  <c r="M34" i="12"/>
  <c r="M8" i="12"/>
  <c r="M27" i="12"/>
  <c r="M15" i="12"/>
  <c r="N27" i="12"/>
  <c r="N8" i="12"/>
  <c r="N15" i="12"/>
  <c r="N37" i="12" s="1"/>
  <c r="N39" i="12" s="1"/>
  <c r="N34" i="12"/>
  <c r="O8" i="12"/>
  <c r="O15" i="12"/>
  <c r="O27" i="12"/>
  <c r="O34" i="12"/>
  <c r="P8" i="12"/>
  <c r="P15" i="12"/>
  <c r="P27" i="12"/>
  <c r="P34" i="12"/>
  <c r="Q8" i="12"/>
  <c r="Q15" i="12"/>
  <c r="Q27" i="12"/>
  <c r="Q34" i="12"/>
  <c r="R15" i="12"/>
  <c r="R27" i="12"/>
  <c r="R8" i="12"/>
  <c r="R37" i="12" s="1"/>
  <c r="R39" i="12" s="1"/>
  <c r="R34" i="12"/>
  <c r="S15" i="12"/>
  <c r="S27" i="12"/>
  <c r="S8" i="12"/>
  <c r="S37" i="12" s="1"/>
  <c r="S39" i="12" s="1"/>
  <c r="S34" i="12"/>
  <c r="T15" i="12"/>
  <c r="T27" i="12"/>
  <c r="T8" i="12"/>
  <c r="T37" i="12" s="1"/>
  <c r="T39" i="12" s="1"/>
  <c r="T34" i="12"/>
  <c r="U15" i="12"/>
  <c r="U8" i="12"/>
  <c r="U27" i="12"/>
  <c r="U37" i="12" s="1"/>
  <c r="U39" i="12" s="1"/>
  <c r="U34" i="12"/>
  <c r="V15" i="12"/>
  <c r="V8" i="12"/>
  <c r="V27" i="12"/>
  <c r="V37" i="12" s="1"/>
  <c r="V39" i="12" s="1"/>
  <c r="V34" i="12"/>
  <c r="W15" i="12"/>
  <c r="W8" i="12"/>
  <c r="W27" i="12"/>
  <c r="W37" i="12" s="1"/>
  <c r="W39" i="12" s="1"/>
  <c r="W34" i="12"/>
  <c r="X15" i="12"/>
  <c r="X8" i="12"/>
  <c r="X27" i="12"/>
  <c r="X34" i="12"/>
  <c r="Y8" i="12"/>
  <c r="Y27" i="12"/>
  <c r="Y15" i="12"/>
  <c r="Y34" i="12"/>
  <c r="Z8" i="12"/>
  <c r="Z27" i="12"/>
  <c r="Z15" i="12"/>
  <c r="Z34" i="12"/>
  <c r="AA8" i="12"/>
  <c r="AA15" i="12"/>
  <c r="AA27" i="12"/>
  <c r="AA37" i="12" s="1"/>
  <c r="AA39" i="12" s="1"/>
  <c r="AA34" i="12"/>
  <c r="AB27" i="12"/>
  <c r="AB15" i="12"/>
  <c r="AB8" i="12"/>
  <c r="AB37" i="12" s="1"/>
  <c r="AB39" i="12" s="1"/>
  <c r="AB34" i="12"/>
  <c r="AC15" i="12"/>
  <c r="AC8" i="12"/>
  <c r="AC27" i="12"/>
  <c r="AC37" i="12" s="1"/>
  <c r="AC39" i="12" s="1"/>
  <c r="AC34" i="12"/>
  <c r="AD15" i="12"/>
  <c r="AD8" i="12"/>
  <c r="AD27" i="12"/>
  <c r="AD37" i="12" s="1"/>
  <c r="AD39" i="12" s="1"/>
  <c r="AD34" i="12"/>
  <c r="AE8" i="12"/>
  <c r="AE34" i="12"/>
  <c r="AE27" i="12"/>
  <c r="AF8" i="12"/>
  <c r="AF34" i="12"/>
  <c r="AF27" i="12"/>
  <c r="B34" i="12"/>
  <c r="B37" i="12" s="1"/>
  <c r="B39" i="12" s="1"/>
  <c r="B8" i="12"/>
  <c r="B27" i="12"/>
  <c r="B15" i="12"/>
  <c r="J15" i="19"/>
  <c r="B8" i="24"/>
  <c r="E36" i="21"/>
  <c r="U36" i="21"/>
  <c r="X36" i="21"/>
  <c r="Q36" i="21"/>
  <c r="Q39" i="21" s="1"/>
  <c r="Q41" i="21" s="1"/>
  <c r="S36" i="21"/>
  <c r="AA36" i="21"/>
  <c r="L36" i="21"/>
  <c r="R36" i="21"/>
  <c r="AC36" i="21"/>
  <c r="C36" i="21"/>
  <c r="D36" i="21"/>
  <c r="AB36" i="21"/>
  <c r="I36" i="21"/>
  <c r="K36" i="21"/>
  <c r="P36" i="21"/>
  <c r="AD36" i="21"/>
  <c r="Z36" i="21"/>
  <c r="O36" i="21"/>
  <c r="J36" i="21"/>
  <c r="Y36" i="21"/>
  <c r="G36" i="21"/>
  <c r="N36" i="21"/>
  <c r="H36" i="21"/>
  <c r="AE36" i="21"/>
  <c r="V36" i="21"/>
  <c r="F36" i="21"/>
  <c r="T36" i="21"/>
  <c r="W36" i="21"/>
  <c r="B36" i="21"/>
  <c r="Y38" i="24"/>
  <c r="Y40" i="24" s="1"/>
  <c r="D38" i="24"/>
  <c r="D40" i="24" s="1"/>
  <c r="W37" i="15"/>
  <c r="W39" i="15"/>
  <c r="AF38" i="24"/>
  <c r="AF40" i="24" s="1"/>
  <c r="T39" i="17"/>
  <c r="T41" i="17"/>
  <c r="E37" i="12"/>
  <c r="E39" i="12" s="1"/>
  <c r="C38" i="24"/>
  <c r="C40" i="24"/>
  <c r="Q38" i="24"/>
  <c r="Q40" i="24" s="1"/>
  <c r="AD38" i="24"/>
  <c r="AD40" i="24" s="1"/>
  <c r="AE39" i="17"/>
  <c r="AE41" i="17" s="1"/>
  <c r="M39" i="17"/>
  <c r="M41" i="17" s="1"/>
  <c r="Q37" i="15"/>
  <c r="Q39" i="15" s="1"/>
  <c r="AD39" i="17"/>
  <c r="AD41" i="17" s="1"/>
  <c r="AB38" i="24"/>
  <c r="AB40" i="24"/>
  <c r="P37" i="12"/>
  <c r="P39" i="12" s="1"/>
  <c r="G37" i="12"/>
  <c r="G39" i="12" s="1"/>
  <c r="V37" i="13"/>
  <c r="V39" i="13" s="1"/>
  <c r="AG15" i="15"/>
  <c r="AE37" i="15"/>
  <c r="AE39" i="15" s="1"/>
  <c r="AF37" i="12"/>
  <c r="AF39" i="12" s="1"/>
  <c r="AG8" i="24"/>
  <c r="AE40" i="19"/>
  <c r="S37" i="15"/>
  <c r="S39" i="15" s="1"/>
  <c r="B37" i="15"/>
  <c r="B39" i="15" s="1"/>
  <c r="P39" i="17"/>
  <c r="P41" i="17" s="1"/>
  <c r="R37" i="13"/>
  <c r="R39" i="13" s="1"/>
  <c r="J37" i="13"/>
  <c r="J39" i="13" s="1"/>
  <c r="W38" i="24"/>
  <c r="W40" i="24"/>
  <c r="J39" i="17"/>
  <c r="J41" i="17" s="1"/>
  <c r="Q37" i="13"/>
  <c r="Q39" i="13" s="1"/>
  <c r="L37" i="13"/>
  <c r="L39" i="13" s="1"/>
  <c r="H37" i="13"/>
  <c r="H39" i="13" s="1"/>
  <c r="T38" i="24"/>
  <c r="T40" i="24"/>
  <c r="K38" i="24"/>
  <c r="K40" i="24"/>
  <c r="AC37" i="15"/>
  <c r="AC39" i="15" s="1"/>
  <c r="AF37" i="15"/>
  <c r="AF39" i="15" s="1"/>
  <c r="C37" i="13"/>
  <c r="C39" i="13" s="1"/>
  <c r="E37" i="13"/>
  <c r="E39" i="13" s="1"/>
  <c r="O37" i="13"/>
  <c r="O39" i="13" s="1"/>
  <c r="K37" i="13"/>
  <c r="K39" i="13" s="1"/>
  <c r="H37" i="15"/>
  <c r="H39" i="15" s="1"/>
  <c r="R39" i="17"/>
  <c r="R41" i="17" s="1"/>
  <c r="L39" i="17"/>
  <c r="L41" i="17" s="1"/>
  <c r="AA37" i="13"/>
  <c r="AA39" i="13" s="1"/>
  <c r="W37" i="13"/>
  <c r="W39" i="13" s="1"/>
  <c r="E39" i="17"/>
  <c r="E41" i="17" s="1"/>
  <c r="D39" i="17"/>
  <c r="D41" i="17" s="1"/>
  <c r="AD34" i="13"/>
  <c r="Z37" i="13"/>
  <c r="Z39" i="13" s="1"/>
  <c r="AC39" i="17"/>
  <c r="AC41" i="17" s="1"/>
  <c r="P38" i="23"/>
  <c r="P40" i="23" s="1"/>
  <c r="AG28" i="24"/>
  <c r="H38" i="24"/>
  <c r="H40" i="24" s="1"/>
  <c r="J38" i="24"/>
  <c r="J40" i="24" s="1"/>
  <c r="X37" i="12"/>
  <c r="X39" i="12" s="1"/>
  <c r="Y37" i="15"/>
  <c r="Y39" i="15" s="1"/>
  <c r="O38" i="24"/>
  <c r="O40" i="24" s="1"/>
  <c r="I38" i="24"/>
  <c r="I40" i="24" s="1"/>
  <c r="M38" i="24"/>
  <c r="M40" i="24" s="1"/>
  <c r="E38" i="23"/>
  <c r="E40" i="23" s="1"/>
  <c r="S37" i="13"/>
  <c r="S39" i="13" s="1"/>
  <c r="I37" i="15"/>
  <c r="I39" i="15" s="1"/>
  <c r="T37" i="15"/>
  <c r="T39" i="15" s="1"/>
  <c r="N37" i="15"/>
  <c r="N39" i="15" s="1"/>
  <c r="R37" i="15"/>
  <c r="R39" i="15" s="1"/>
  <c r="Z39" i="17"/>
  <c r="Z41" i="17" s="1"/>
  <c r="H38" i="23"/>
  <c r="AG35" i="24"/>
  <c r="P38" i="24"/>
  <c r="P40" i="24" s="1"/>
  <c r="S39" i="17"/>
  <c r="S41" i="17" s="1"/>
  <c r="M37" i="12"/>
  <c r="M39" i="12" s="1"/>
  <c r="D37" i="13"/>
  <c r="D39" i="13" s="1"/>
  <c r="X37" i="13"/>
  <c r="X39" i="13" s="1"/>
  <c r="N37" i="13"/>
  <c r="N39" i="13" s="1"/>
  <c r="F37" i="13"/>
  <c r="F39" i="13" s="1"/>
  <c r="L37" i="15"/>
  <c r="L39" i="15" s="1"/>
  <c r="AA37" i="15"/>
  <c r="AA39" i="15" s="1"/>
  <c r="AG34" i="15"/>
  <c r="AB37" i="15"/>
  <c r="AB39" i="15" s="1"/>
  <c r="AE38" i="24"/>
  <c r="AE40" i="24" s="1"/>
  <c r="U38" i="24"/>
  <c r="U40" i="24" s="1"/>
  <c r="N39" i="17"/>
  <c r="N41" i="17" s="1"/>
  <c r="M37" i="15"/>
  <c r="M39" i="15" s="1"/>
  <c r="U37" i="15"/>
  <c r="U39" i="15" s="1"/>
  <c r="AG15" i="24"/>
  <c r="K39" i="17"/>
  <c r="K41" i="17" s="1"/>
  <c r="W39" i="17"/>
  <c r="W41" i="17" s="1"/>
  <c r="Q39" i="17"/>
  <c r="Q41" i="17" s="1"/>
  <c r="V39" i="17"/>
  <c r="V41" i="17" s="1"/>
  <c r="AA38" i="24"/>
  <c r="AA40" i="24" s="1"/>
  <c r="F37" i="15"/>
  <c r="F39" i="15" s="1"/>
  <c r="D37" i="15"/>
  <c r="D39" i="15" s="1"/>
  <c r="K37" i="15"/>
  <c r="K39" i="15" s="1"/>
  <c r="AG27" i="15"/>
  <c r="AB39" i="17"/>
  <c r="AB41" i="17"/>
  <c r="N38" i="24"/>
  <c r="N40" i="24" s="1"/>
  <c r="G39" i="17"/>
  <c r="G41" i="17" s="1"/>
  <c r="AF29" i="17"/>
  <c r="AG15" i="22"/>
  <c r="AD27" i="13"/>
  <c r="AB37" i="13"/>
  <c r="AB39" i="13" s="1"/>
  <c r="B37" i="13"/>
  <c r="B39" i="13" s="1"/>
  <c r="D38" i="23"/>
  <c r="T37" i="13"/>
  <c r="T39" i="13"/>
  <c r="P37" i="13"/>
  <c r="P39" i="13" s="1"/>
  <c r="G37" i="13"/>
  <c r="G39" i="13" s="1"/>
  <c r="AB38" i="23"/>
  <c r="AB40" i="23" s="1"/>
  <c r="AG27" i="12"/>
  <c r="G37" i="15"/>
  <c r="G39" i="15" s="1"/>
  <c r="J37" i="15"/>
  <c r="J39" i="15"/>
  <c r="C39" i="17"/>
  <c r="C41" i="17" s="1"/>
  <c r="AF16" i="17"/>
  <c r="U39" i="17"/>
  <c r="U41" i="17" s="1"/>
  <c r="H39" i="17"/>
  <c r="H41" i="17" s="1"/>
  <c r="Z38" i="24"/>
  <c r="Z40" i="24" s="1"/>
  <c r="E38" i="24"/>
  <c r="E40" i="24" s="1"/>
  <c r="R38" i="24"/>
  <c r="R40" i="24" s="1"/>
  <c r="G38" i="24"/>
  <c r="G40" i="24"/>
  <c r="V38" i="24"/>
  <c r="V40" i="24" s="1"/>
  <c r="AC38" i="24"/>
  <c r="AC40" i="24"/>
  <c r="Y39" i="17"/>
  <c r="Y41" i="17" s="1"/>
  <c r="O37" i="15"/>
  <c r="O39" i="15" s="1"/>
  <c r="B38" i="24"/>
  <c r="F38" i="24"/>
  <c r="F40" i="24" s="1"/>
  <c r="S38" i="24"/>
  <c r="S40" i="24"/>
  <c r="L38" i="24"/>
  <c r="L40" i="24" s="1"/>
  <c r="X38" i="24"/>
  <c r="X40" i="24"/>
  <c r="B40" i="24"/>
  <c r="D40" i="23" l="1"/>
  <c r="J38" i="23"/>
  <c r="J40" i="23" s="1"/>
  <c r="H40" i="23"/>
  <c r="F38" i="23"/>
  <c r="F40" i="23" s="1"/>
  <c r="I39" i="21"/>
  <c r="I41" i="21" s="1"/>
  <c r="O38" i="11"/>
  <c r="O40" i="11" s="1"/>
  <c r="S38" i="11"/>
  <c r="AC38" i="11"/>
  <c r="AC40" i="11" s="1"/>
  <c r="V38" i="11"/>
  <c r="V40" i="11" s="1"/>
  <c r="P38" i="11"/>
  <c r="P40" i="11" s="1"/>
  <c r="T38" i="11"/>
  <c r="AD38" i="11"/>
  <c r="AD40" i="11" s="1"/>
  <c r="AG8" i="10"/>
  <c r="T38" i="19"/>
  <c r="T40" i="19" s="1"/>
  <c r="X38" i="19"/>
  <c r="X40" i="19" s="1"/>
  <c r="V38" i="19"/>
  <c r="V40" i="19" s="1"/>
  <c r="AA38" i="19"/>
  <c r="AA40" i="19" s="1"/>
  <c r="AA39" i="17"/>
  <c r="AA41" i="17" s="1"/>
  <c r="W38" i="11"/>
  <c r="W40" i="11" s="1"/>
  <c r="Z38" i="11"/>
  <c r="Z40" i="11" s="1"/>
  <c r="AF28" i="11"/>
  <c r="L38" i="11"/>
  <c r="L40" i="11" s="1"/>
  <c r="H38" i="11"/>
  <c r="D38" i="11"/>
  <c r="D40" i="11" s="1"/>
  <c r="AG38" i="24"/>
  <c r="K38" i="11"/>
  <c r="K40" i="11" s="1"/>
  <c r="G38" i="11"/>
  <c r="G40" i="11" s="1"/>
  <c r="C38" i="11"/>
  <c r="C40" i="11" s="1"/>
  <c r="O38" i="19"/>
  <c r="O40" i="19" s="1"/>
  <c r="B38" i="10"/>
  <c r="N38" i="11"/>
  <c r="N40" i="11" s="1"/>
  <c r="J38" i="11"/>
  <c r="J40" i="11" s="1"/>
  <c r="F38" i="11"/>
  <c r="F40" i="11" s="1"/>
  <c r="B38" i="11"/>
  <c r="B40" i="11" s="1"/>
  <c r="J37" i="12"/>
  <c r="J39" i="12" s="1"/>
  <c r="H37" i="12"/>
  <c r="H39" i="12" s="1"/>
  <c r="F37" i="12"/>
  <c r="F39" i="12" s="1"/>
  <c r="AG39" i="12" s="1"/>
  <c r="D37" i="12"/>
  <c r="D39" i="12" s="1"/>
  <c r="AE38" i="11"/>
  <c r="AE40" i="11" s="1"/>
  <c r="M38" i="11"/>
  <c r="M40" i="11" s="1"/>
  <c r="I38" i="11"/>
  <c r="I40" i="11" s="1"/>
  <c r="E38" i="11"/>
  <c r="F39" i="21"/>
  <c r="F41" i="21" s="1"/>
  <c r="B39" i="21"/>
  <c r="B41" i="21" s="1"/>
  <c r="U39" i="20"/>
  <c r="U41" i="20" s="1"/>
  <c r="D38" i="19"/>
  <c r="D40" i="19" s="1"/>
  <c r="P38" i="19"/>
  <c r="P40" i="19" s="1"/>
  <c r="Z38" i="19"/>
  <c r="Z40" i="19" s="1"/>
  <c r="G38" i="19"/>
  <c r="G40" i="19" s="1"/>
  <c r="AF38" i="19"/>
  <c r="AF40" i="19" s="1"/>
  <c r="AD38" i="19"/>
  <c r="AD40" i="19" s="1"/>
  <c r="AB38" i="19"/>
  <c r="AB40" i="19" s="1"/>
  <c r="K38" i="19"/>
  <c r="K40" i="19" s="1"/>
  <c r="AC38" i="19"/>
  <c r="AC40" i="19" s="1"/>
  <c r="Y38" i="19"/>
  <c r="Y40" i="19" s="1"/>
  <c r="W38" i="19"/>
  <c r="W40" i="19" s="1"/>
  <c r="U38" i="19"/>
  <c r="U40" i="19" s="1"/>
  <c r="M38" i="19"/>
  <c r="M40" i="19" s="1"/>
  <c r="I38" i="19"/>
  <c r="I40" i="19" s="1"/>
  <c r="N38" i="19"/>
  <c r="N40" i="19" s="1"/>
  <c r="F38" i="19"/>
  <c r="F40" i="19" s="1"/>
  <c r="E38" i="19"/>
  <c r="E40" i="19" s="1"/>
  <c r="S38" i="19"/>
  <c r="S40" i="19" s="1"/>
  <c r="B38" i="19"/>
  <c r="B40" i="19" s="1"/>
  <c r="J38" i="19"/>
  <c r="J40" i="19" s="1"/>
  <c r="R38" i="19"/>
  <c r="R40" i="19" s="1"/>
  <c r="C38" i="19"/>
  <c r="C40" i="19" s="1"/>
  <c r="Q38" i="19"/>
  <c r="Q40" i="19" s="1"/>
  <c r="H38" i="19"/>
  <c r="H40" i="19" s="1"/>
  <c r="L38" i="19"/>
  <c r="L40" i="19" s="1"/>
  <c r="W38" i="22"/>
  <c r="B38" i="22"/>
  <c r="B40" i="22" s="1"/>
  <c r="AG8" i="22"/>
  <c r="AC38" i="10"/>
  <c r="AC40" i="10" s="1"/>
  <c r="V39" i="21"/>
  <c r="V41" i="21" s="1"/>
  <c r="Z39" i="21"/>
  <c r="Z41" i="21" s="1"/>
  <c r="AD39" i="21"/>
  <c r="AD41" i="21" s="1"/>
  <c r="I38" i="23"/>
  <c r="Q38" i="23"/>
  <c r="Q40" i="23" s="1"/>
  <c r="U38" i="23"/>
  <c r="U40" i="23" s="1"/>
  <c r="Y38" i="23"/>
  <c r="AG35" i="19"/>
  <c r="S39" i="21"/>
  <c r="S41" i="21" s="1"/>
  <c r="AC37" i="13"/>
  <c r="AC39" i="13" s="1"/>
  <c r="Y37" i="13"/>
  <c r="Y39" i="13" s="1"/>
  <c r="AD39" i="13" s="1"/>
  <c r="U37" i="13"/>
  <c r="U39" i="13" s="1"/>
  <c r="M37" i="13"/>
  <c r="M39" i="13" s="1"/>
  <c r="I37" i="13"/>
  <c r="I39" i="13" s="1"/>
  <c r="AG15" i="12"/>
  <c r="N38" i="23"/>
  <c r="N40" i="23" s="1"/>
  <c r="H40" i="11"/>
  <c r="S40" i="11"/>
  <c r="X40" i="11"/>
  <c r="E39" i="15"/>
  <c r="AG8" i="15"/>
  <c r="X37" i="15"/>
  <c r="X39" i="15" s="1"/>
  <c r="V37" i="15"/>
  <c r="V39" i="15" s="1"/>
  <c r="P37" i="15"/>
  <c r="P39" i="15" s="1"/>
  <c r="Z37" i="15"/>
  <c r="Z39" i="15" s="1"/>
  <c r="AD37" i="15"/>
  <c r="AD39" i="15" s="1"/>
  <c r="AF9" i="17"/>
  <c r="G38" i="23"/>
  <c r="G40" i="23" s="1"/>
  <c r="K38" i="23"/>
  <c r="K40" i="23" s="1"/>
  <c r="O38" i="23"/>
  <c r="O40" i="23" s="1"/>
  <c r="S38" i="23"/>
  <c r="W38" i="23"/>
  <c r="AA38" i="23"/>
  <c r="AE38" i="23"/>
  <c r="AE40" i="23" s="1"/>
  <c r="E39" i="21"/>
  <c r="E41" i="21" s="1"/>
  <c r="F38" i="10"/>
  <c r="F40" i="10" s="1"/>
  <c r="T40" i="11"/>
  <c r="AG40" i="24"/>
  <c r="AD15" i="13"/>
  <c r="L38" i="23"/>
  <c r="L40" i="23" s="1"/>
  <c r="T38" i="23"/>
  <c r="T40" i="23" s="1"/>
  <c r="X38" i="23"/>
  <c r="X40" i="23" s="1"/>
  <c r="O39" i="17"/>
  <c r="O41" i="17" s="1"/>
  <c r="C38" i="22"/>
  <c r="C40" i="22" s="1"/>
  <c r="AD8" i="13"/>
  <c r="AF15" i="23"/>
  <c r="S40" i="23"/>
  <c r="W40" i="23"/>
  <c r="AA40" i="23"/>
  <c r="I40" i="23"/>
  <c r="Y40" i="23"/>
  <c r="AC40" i="23"/>
  <c r="Z40" i="23"/>
  <c r="AC38" i="22"/>
  <c r="AC40" i="22" s="1"/>
  <c r="F38" i="22"/>
  <c r="F40" i="22" s="1"/>
  <c r="H38" i="22"/>
  <c r="H40" i="22" s="1"/>
  <c r="P38" i="22"/>
  <c r="P40" i="22" s="1"/>
  <c r="T38" i="22"/>
  <c r="T40" i="22" s="1"/>
  <c r="V38" i="22"/>
  <c r="V40" i="22" s="1"/>
  <c r="AE38" i="22"/>
  <c r="AE40" i="22" s="1"/>
  <c r="L38" i="22"/>
  <c r="L40" i="22" s="1"/>
  <c r="R38" i="22"/>
  <c r="R40" i="22" s="1"/>
  <c r="AG35" i="22"/>
  <c r="AF38" i="22"/>
  <c r="AF40" i="22" s="1"/>
  <c r="AB38" i="22"/>
  <c r="AB40" i="22" s="1"/>
  <c r="G38" i="22"/>
  <c r="G40" i="22" s="1"/>
  <c r="I38" i="22"/>
  <c r="I40" i="22" s="1"/>
  <c r="O38" i="22"/>
  <c r="O40" i="22" s="1"/>
  <c r="W40" i="22"/>
  <c r="N38" i="22"/>
  <c r="N40" i="22" s="1"/>
  <c r="AA38" i="22"/>
  <c r="AA40" i="22" s="1"/>
  <c r="J38" i="22"/>
  <c r="J40" i="22" s="1"/>
  <c r="X38" i="22"/>
  <c r="X40" i="22" s="1"/>
  <c r="Z38" i="22"/>
  <c r="Z40" i="22" s="1"/>
  <c r="AD38" i="22"/>
  <c r="AD40" i="22" s="1"/>
  <c r="E38" i="22"/>
  <c r="E40" i="22" s="1"/>
  <c r="K38" i="22"/>
  <c r="K40" i="22" s="1"/>
  <c r="M38" i="22"/>
  <c r="M40" i="22" s="1"/>
  <c r="Q38" i="22"/>
  <c r="Q40" i="22" s="1"/>
  <c r="S38" i="22"/>
  <c r="S40" i="22" s="1"/>
  <c r="U38" i="22"/>
  <c r="U40" i="22" s="1"/>
  <c r="Y38" i="22"/>
  <c r="Y40" i="22" s="1"/>
  <c r="AG28" i="22"/>
  <c r="D38" i="22"/>
  <c r="D40" i="22" s="1"/>
  <c r="AF8" i="11"/>
  <c r="Q40" i="11"/>
  <c r="AA40" i="11"/>
  <c r="Y40" i="11"/>
  <c r="AF35" i="11"/>
  <c r="E40" i="11"/>
  <c r="U40" i="11"/>
  <c r="R40" i="11"/>
  <c r="AB40" i="11"/>
  <c r="L38" i="10"/>
  <c r="L40" i="10" s="1"/>
  <c r="Y39" i="21"/>
  <c r="Y41" i="21" s="1"/>
  <c r="R39" i="21"/>
  <c r="R41" i="21" s="1"/>
  <c r="N39" i="21"/>
  <c r="N41" i="21" s="1"/>
  <c r="O39" i="21"/>
  <c r="O41" i="21" s="1"/>
  <c r="AA39" i="21"/>
  <c r="AA41" i="21" s="1"/>
  <c r="M39" i="20"/>
  <c r="M41" i="20" s="1"/>
  <c r="AG15" i="19"/>
  <c r="B40" i="10"/>
  <c r="K39" i="21"/>
  <c r="K41" i="21" s="1"/>
  <c r="AB39" i="21"/>
  <c r="AB41" i="21" s="1"/>
  <c r="T39" i="21"/>
  <c r="T41" i="21" s="1"/>
  <c r="N39" i="20"/>
  <c r="N41" i="20" s="1"/>
  <c r="V39" i="20"/>
  <c r="V41" i="20" s="1"/>
  <c r="Z39" i="20"/>
  <c r="Z41" i="20" s="1"/>
  <c r="Q39" i="20"/>
  <c r="Q41" i="20" s="1"/>
  <c r="I39" i="20"/>
  <c r="I41" i="20" s="1"/>
  <c r="R39" i="20"/>
  <c r="R41" i="20" s="1"/>
  <c r="C38" i="23"/>
  <c r="C40" i="23" s="1"/>
  <c r="AG15" i="10"/>
  <c r="AA38" i="10"/>
  <c r="AA40" i="10" s="1"/>
  <c r="G38" i="10"/>
  <c r="G40" i="10" s="1"/>
  <c r="E38" i="10"/>
  <c r="E40" i="10" s="1"/>
  <c r="AF16" i="21"/>
  <c r="L39" i="21"/>
  <c r="L41" i="21" s="1"/>
  <c r="D39" i="21"/>
  <c r="D41" i="21" s="1"/>
  <c r="W39" i="20"/>
  <c r="W41" i="20" s="1"/>
  <c r="G39" i="20"/>
  <c r="G41" i="20" s="1"/>
  <c r="AG8" i="19"/>
  <c r="S39" i="20"/>
  <c r="S41" i="20" s="1"/>
  <c r="AE39" i="20"/>
  <c r="AE41" i="20" s="1"/>
  <c r="X39" i="20"/>
  <c r="X41" i="20" s="1"/>
  <c r="AD39" i="20"/>
  <c r="AD41" i="20" s="1"/>
  <c r="AA39" i="20"/>
  <c r="AA41" i="20" s="1"/>
  <c r="L39" i="20"/>
  <c r="L41" i="20" s="1"/>
  <c r="H39" i="20"/>
  <c r="H41" i="20" s="1"/>
  <c r="J39" i="20"/>
  <c r="J41" i="20" s="1"/>
  <c r="F39" i="20"/>
  <c r="F41" i="20" s="1"/>
  <c r="D39" i="20"/>
  <c r="D41" i="20" s="1"/>
  <c r="AF29" i="20"/>
  <c r="AG28" i="19"/>
  <c r="AE37" i="12"/>
  <c r="AE39" i="12" s="1"/>
  <c r="Z37" i="12"/>
  <c r="Z39" i="12" s="1"/>
  <c r="Y37" i="12"/>
  <c r="Y39" i="12" s="1"/>
  <c r="Q37" i="12"/>
  <c r="Q39" i="12" s="1"/>
  <c r="O37" i="12"/>
  <c r="O39" i="12" s="1"/>
  <c r="I37" i="12"/>
  <c r="I39" i="12" s="1"/>
  <c r="AG8" i="12"/>
  <c r="AG34" i="12"/>
  <c r="AG28" i="10"/>
  <c r="S38" i="10"/>
  <c r="S40" i="10" s="1"/>
  <c r="AE38" i="10"/>
  <c r="AE40" i="10" s="1"/>
  <c r="W38" i="10"/>
  <c r="W40" i="10" s="1"/>
  <c r="O38" i="10"/>
  <c r="O40" i="10" s="1"/>
  <c r="K38" i="10"/>
  <c r="K40" i="10" s="1"/>
  <c r="C38" i="10"/>
  <c r="C40" i="10" s="1"/>
  <c r="D38" i="10"/>
  <c r="D40" i="10" s="1"/>
  <c r="H38" i="10"/>
  <c r="H40" i="10" s="1"/>
  <c r="P38" i="10"/>
  <c r="P40" i="10" s="1"/>
  <c r="T38" i="10"/>
  <c r="T40" i="10" s="1"/>
  <c r="X38" i="10"/>
  <c r="X40" i="10" s="1"/>
  <c r="AB38" i="10"/>
  <c r="AB40" i="10" s="1"/>
  <c r="AF38" i="10"/>
  <c r="AF40" i="10" s="1"/>
  <c r="C39" i="21"/>
  <c r="W39" i="21"/>
  <c r="W41" i="21" s="1"/>
  <c r="X39" i="21"/>
  <c r="X41" i="21" s="1"/>
  <c r="AF29" i="21"/>
  <c r="P39" i="21"/>
  <c r="P41" i="21" s="1"/>
  <c r="AC39" i="21"/>
  <c r="AC41" i="21" s="1"/>
  <c r="U39" i="21"/>
  <c r="U41" i="21" s="1"/>
  <c r="G39" i="21"/>
  <c r="G41" i="21" s="1"/>
  <c r="H39" i="21"/>
  <c r="H41" i="21" s="1"/>
  <c r="J39" i="21"/>
  <c r="J41" i="21" s="1"/>
  <c r="AE39" i="21"/>
  <c r="AE41" i="21" s="1"/>
  <c r="AC39" i="20"/>
  <c r="AC41" i="20" s="1"/>
  <c r="E39" i="20"/>
  <c r="E41" i="20" s="1"/>
  <c r="P39" i="20"/>
  <c r="P41" i="20" s="1"/>
  <c r="Y39" i="20"/>
  <c r="Y41" i="20" s="1"/>
  <c r="B39" i="20"/>
  <c r="T39" i="20"/>
  <c r="T41" i="20" s="1"/>
  <c r="O39" i="20"/>
  <c r="O41" i="20" s="1"/>
  <c r="K39" i="20"/>
  <c r="K41" i="20" s="1"/>
  <c r="C39" i="20"/>
  <c r="C41" i="20" s="1"/>
  <c r="AF9" i="20"/>
  <c r="B39" i="17"/>
  <c r="B41" i="17" s="1"/>
  <c r="AF41" i="17" s="1"/>
  <c r="C37" i="15"/>
  <c r="C39" i="15" s="1"/>
  <c r="AG39" i="15" s="1"/>
  <c r="C37" i="12"/>
  <c r="C39" i="12" s="1"/>
  <c r="AF36" i="20"/>
  <c r="AF40" i="23" l="1"/>
  <c r="AG40" i="19"/>
  <c r="AF40" i="11"/>
  <c r="AF38" i="23"/>
  <c r="AG40" i="22"/>
  <c r="AG38" i="10"/>
  <c r="C41" i="21"/>
  <c r="B41" i="20"/>
  <c r="AF41" i="20" s="1"/>
  <c r="AF39" i="20"/>
  <c r="AG40" i="10"/>
  <c r="M36" i="21" l="1"/>
  <c r="M39" i="21" l="1"/>
  <c r="AF36" i="21"/>
  <c r="M41" i="21" l="1"/>
  <c r="AF41" i="21" s="1"/>
  <c r="AF39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20" authorId="0" shapeId="0" xr:uid="{9FD8789A-5A93-4904-B3D1-0EC1518AC877}">
      <text>
        <r>
          <rPr>
            <sz val="12"/>
            <color rgb="FF000000"/>
            <rFont val="Calibri"/>
            <family val="2"/>
            <scheme val="minor"/>
          </rPr>
          <t>======
ID#AAABYmUysDM
Deanna Moody    (2024-11-18 14:52:42)
plant issues-high tide 8am</t>
        </r>
      </text>
    </comment>
  </commentList>
</comments>
</file>

<file path=xl/sharedStrings.xml><?xml version="1.0" encoding="utf-8"?>
<sst xmlns="http://schemas.openxmlformats.org/spreadsheetml/2006/main" count="519" uniqueCount="41">
  <si>
    <t>City of Wilmington</t>
  </si>
  <si>
    <t xml:space="preserve">    * Brandywine Filter Plt.</t>
  </si>
  <si>
    <t xml:space="preserve">   * Porter Filter Plant</t>
  </si>
  <si>
    <t>Artesian Water Co.</t>
  </si>
  <si>
    <t xml:space="preserve">    * Wells</t>
  </si>
  <si>
    <t xml:space="preserve">    * CWA (PA) Intercon.</t>
  </si>
  <si>
    <t xml:space="preserve">    * New Castle Intercon.</t>
  </si>
  <si>
    <t xml:space="preserve">    * Wilmington Intercon.</t>
  </si>
  <si>
    <t xml:space="preserve">    * White Clay Cr./Stanton</t>
  </si>
  <si>
    <t xml:space="preserve">        - Hoopes Release</t>
  </si>
  <si>
    <t xml:space="preserve">    * Artesian Intercon.</t>
  </si>
  <si>
    <t>City of Newark</t>
  </si>
  <si>
    <t xml:space="preserve">    * White Clay Cr. WTP</t>
  </si>
  <si>
    <t xml:space="preserve">    * United Intercon.</t>
  </si>
  <si>
    <t>New Castle Brd. of W &amp; L</t>
  </si>
  <si>
    <t>Subtotal</t>
  </si>
  <si>
    <t>- Del. Interconnections</t>
  </si>
  <si>
    <t xml:space="preserve">    * Christina River WTP                    </t>
  </si>
  <si>
    <t xml:space="preserve">    * Wells (North)</t>
  </si>
  <si>
    <t>Water Purveyor</t>
  </si>
  <si>
    <t xml:space="preserve"> </t>
  </si>
  <si>
    <t>Water Production in Northern New Castle County</t>
  </si>
  <si>
    <t xml:space="preserve">            .newport bridge</t>
  </si>
  <si>
    <t xml:space="preserve"> Raw Chlorides(Stanton Plt)</t>
  </si>
  <si>
    <t xml:space="preserve">            .churchman's</t>
  </si>
  <si>
    <t xml:space="preserve">            .tcs</t>
  </si>
  <si>
    <t>ASR</t>
  </si>
  <si>
    <t xml:space="preserve">    * Newark Reservoir</t>
  </si>
  <si>
    <t>Mean</t>
  </si>
  <si>
    <t>SUEZ Delaware</t>
  </si>
  <si>
    <t>New Castle MSC</t>
  </si>
  <si>
    <t>*Newark Reservoir</t>
  </si>
  <si>
    <t>Hoopes Reservoir Level (ft)</t>
  </si>
  <si>
    <t>Newark Reservoir Level (ft)</t>
  </si>
  <si>
    <t>Level (ft)</t>
  </si>
  <si>
    <t>Hoopes Res.</t>
  </si>
  <si>
    <t>ASR (MG)</t>
  </si>
  <si>
    <t>Newark Res.</t>
  </si>
  <si>
    <t>Storage</t>
  </si>
  <si>
    <t xml:space="preserve">End of Month </t>
  </si>
  <si>
    <t>Veolia Delaware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</si>
</sst>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_)"/>
    <numFmt numFmtId="165" formatCode="0_)"/>
    <numFmt numFmtId="166" formatCode="0.0"/>
    <numFmt numFmtId="167" formatCode="0.00_)"/>
    <numFmt numFmtId="168" formatCode="[$-409]mmm\-yy;@"/>
    <numFmt numFmtId="169" formatCode="[$-10409]0.0;\(0.0\)"/>
    <numFmt numFmtId="170" formatCode="#,##0.0"/>
  </numFmts>
  <fonts count="3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6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6"/>
      <color indexed="23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indexed="8"/>
      <name val="Arial"/>
      <family val="2"/>
    </font>
    <font>
      <u/>
      <sz val="12"/>
      <color theme="10"/>
      <name val="Arial"/>
    </font>
    <font>
      <u/>
      <sz val="12"/>
      <color theme="11"/>
      <name val="Arial"/>
    </font>
    <font>
      <b/>
      <sz val="18"/>
      <name val="Arial"/>
      <family val="2"/>
    </font>
    <font>
      <sz val="17"/>
      <color theme="1"/>
      <name val="Arial"/>
    </font>
    <font>
      <sz val="16"/>
      <color theme="1"/>
      <name val="Arial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11">
    <xf numFmtId="0" fontId="0" fillId="0" borderId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2" fillId="0" borderId="0"/>
    <xf numFmtId="0" fontId="18" fillId="0" borderId="0"/>
    <xf numFmtId="0" fontId="23" fillId="0" borderId="0"/>
    <xf numFmtId="0" fontId="18" fillId="0" borderId="0"/>
    <xf numFmtId="0" fontId="25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>
      <alignment wrapText="1"/>
    </xf>
    <xf numFmtId="0" fontId="22" fillId="0" borderId="0"/>
    <xf numFmtId="0" fontId="6" fillId="0" borderId="0"/>
    <xf numFmtId="0" fontId="22" fillId="0" borderId="0"/>
    <xf numFmtId="9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2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Alignment="0">
      <alignment vertical="top" wrapText="1"/>
      <protection locked="0"/>
    </xf>
  </cellStyleXfs>
  <cellXfs count="92">
    <xf numFmtId="0" fontId="0" fillId="0" borderId="0" xfId="0"/>
    <xf numFmtId="17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0" xfId="0" applyFont="1"/>
    <xf numFmtId="164" fontId="17" fillId="0" borderId="0" xfId="0" applyNumberFormat="1" applyFont="1" applyAlignment="1">
      <alignment horizontal="center"/>
    </xf>
    <xf numFmtId="164" fontId="17" fillId="0" borderId="0" xfId="0" applyNumberFormat="1" applyFont="1"/>
    <xf numFmtId="164" fontId="16" fillId="0" borderId="0" xfId="0" applyNumberFormat="1" applyFont="1" applyAlignment="1">
      <alignment horizontal="center"/>
    </xf>
    <xf numFmtId="0" fontId="20" fillId="0" borderId="0" xfId="0" applyFont="1"/>
    <xf numFmtId="166" fontId="20" fillId="0" borderId="0" xfId="0" applyNumberFormat="1" applyFont="1" applyAlignment="1">
      <alignment horizontal="center"/>
    </xf>
    <xf numFmtId="164" fontId="20" fillId="0" borderId="0" xfId="0" applyNumberFormat="1" applyFont="1"/>
    <xf numFmtId="0" fontId="20" fillId="0" borderId="0" xfId="0" applyFont="1" applyAlignment="1">
      <alignment horizontal="left"/>
    </xf>
    <xf numFmtId="166" fontId="16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locked="0"/>
    </xf>
    <xf numFmtId="2" fontId="17" fillId="0" borderId="0" xfId="9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center"/>
    </xf>
    <xf numFmtId="2" fontId="20" fillId="2" borderId="0" xfId="0" applyNumberFormat="1" applyFont="1" applyFill="1" applyAlignment="1">
      <alignment horizontal="center"/>
    </xf>
    <xf numFmtId="166" fontId="17" fillId="0" borderId="0" xfId="0" applyNumberFormat="1" applyFont="1"/>
    <xf numFmtId="165" fontId="17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2" fontId="21" fillId="0" borderId="0" xfId="9" applyNumberFormat="1" applyFont="1" applyAlignment="1">
      <alignment horizontal="center"/>
    </xf>
    <xf numFmtId="166" fontId="17" fillId="0" borderId="0" xfId="0" applyNumberFormat="1" applyFont="1" applyAlignment="1">
      <alignment horizontal="center" vertical="center"/>
    </xf>
    <xf numFmtId="167" fontId="17" fillId="0" borderId="0" xfId="0" applyNumberFormat="1" applyFont="1" applyAlignment="1">
      <alignment horizontal="center"/>
    </xf>
    <xf numFmtId="166" fontId="24" fillId="0" borderId="0" xfId="0" applyNumberFormat="1" applyFont="1" applyAlignment="1">
      <alignment horizontal="center"/>
    </xf>
    <xf numFmtId="3" fontId="17" fillId="0" borderId="0" xfId="0" applyNumberFormat="1" applyFont="1"/>
    <xf numFmtId="0" fontId="20" fillId="0" borderId="0" xfId="0" applyFont="1" applyAlignment="1">
      <alignment horizontal="center"/>
    </xf>
    <xf numFmtId="166" fontId="17" fillId="0" borderId="0" xfId="10" applyNumberFormat="1" applyFont="1" applyAlignment="1">
      <alignment horizontal="center"/>
    </xf>
    <xf numFmtId="166" fontId="26" fillId="0" borderId="0" xfId="8" applyNumberFormat="1" applyFont="1" applyAlignment="1">
      <alignment horizontal="center"/>
    </xf>
    <xf numFmtId="166" fontId="16" fillId="0" borderId="0" xfId="0" applyNumberFormat="1" applyFont="1" applyAlignment="1">
      <alignment horizontal="right"/>
    </xf>
    <xf numFmtId="168" fontId="16" fillId="0" borderId="0" xfId="0" applyNumberFormat="1" applyFont="1" applyAlignment="1">
      <alignment horizontal="left" vertical="center"/>
    </xf>
    <xf numFmtId="165" fontId="16" fillId="0" borderId="0" xfId="0" applyNumberFormat="1" applyFont="1" applyAlignment="1">
      <alignment horizontal="center"/>
    </xf>
    <xf numFmtId="166" fontId="16" fillId="0" borderId="0" xfId="0" applyNumberFormat="1" applyFont="1"/>
    <xf numFmtId="166" fontId="17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164" fontId="16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169" fontId="27" fillId="0" borderId="0" xfId="30" applyNumberFormat="1" applyFont="1" applyAlignment="1" applyProtection="1">
      <alignment horizontal="center" vertical="center" wrapText="1" readingOrder="1"/>
      <protection locked="0"/>
    </xf>
    <xf numFmtId="169" fontId="17" fillId="0" borderId="0" xfId="30" applyNumberFormat="1" applyFont="1" applyAlignment="1">
      <alignment horizontal="center" vertical="center"/>
    </xf>
    <xf numFmtId="164" fontId="30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164" fontId="16" fillId="0" borderId="0" xfId="0" applyNumberFormat="1" applyFont="1" applyAlignment="1">
      <alignment horizontal="left"/>
    </xf>
    <xf numFmtId="166" fontId="16" fillId="0" borderId="0" xfId="0" applyNumberFormat="1" applyFont="1" applyAlignment="1">
      <alignment vertical="center"/>
    </xf>
    <xf numFmtId="164" fontId="20" fillId="0" borderId="0" xfId="0" applyNumberFormat="1" applyFont="1" applyAlignment="1">
      <alignment horizontal="right"/>
    </xf>
    <xf numFmtId="166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166" fontId="16" fillId="0" borderId="0" xfId="8" applyNumberFormat="1" applyFont="1" applyAlignment="1">
      <alignment horizontal="right" vertical="center"/>
    </xf>
    <xf numFmtId="166" fontId="17" fillId="0" borderId="0" xfId="0" applyNumberFormat="1" applyFont="1" applyAlignment="1" applyProtection="1">
      <alignment vertical="top"/>
      <protection locked="0"/>
    </xf>
    <xf numFmtId="166" fontId="26" fillId="0" borderId="0" xfId="0" applyNumberFormat="1" applyFont="1"/>
    <xf numFmtId="166" fontId="17" fillId="0" borderId="0" xfId="0" applyNumberFormat="1" applyFont="1" applyAlignment="1" applyProtection="1">
      <alignment horizontal="center"/>
      <protection locked="0"/>
    </xf>
    <xf numFmtId="166" fontId="17" fillId="0" borderId="0" xfId="0" applyNumberFormat="1" applyFont="1" applyProtection="1">
      <protection locked="0"/>
    </xf>
    <xf numFmtId="166" fontId="26" fillId="0" borderId="0" xfId="0" applyNumberFormat="1" applyFont="1" applyAlignment="1">
      <alignment horizontal="center"/>
    </xf>
    <xf numFmtId="166" fontId="16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 applyAlignment="1">
      <alignment horizontal="center" vertical="center"/>
    </xf>
    <xf numFmtId="166" fontId="17" fillId="0" borderId="0" xfId="1" applyNumberFormat="1" applyFont="1" applyBorder="1" applyAlignment="1">
      <alignment horizontal="center"/>
    </xf>
    <xf numFmtId="166" fontId="17" fillId="0" borderId="0" xfId="0" applyNumberFormat="1" applyFont="1" applyAlignment="1" applyProtection="1">
      <alignment horizontal="center" vertical="top"/>
      <protection locked="0"/>
    </xf>
    <xf numFmtId="166" fontId="26" fillId="0" borderId="0" xfId="0" applyNumberFormat="1" applyFont="1" applyAlignment="1">
      <alignment horizontal="center" wrapText="1"/>
    </xf>
    <xf numFmtId="166" fontId="17" fillId="0" borderId="0" xfId="110" applyNumberFormat="1" applyFont="1" applyAlignment="1">
      <alignment vertical="top"/>
      <protection locked="0"/>
    </xf>
    <xf numFmtId="166" fontId="17" fillId="0" borderId="0" xfId="5" applyNumberFormat="1" applyFont="1"/>
    <xf numFmtId="166" fontId="17" fillId="0" borderId="0" xfId="7" applyNumberFormat="1" applyFont="1" applyAlignment="1">
      <alignment horizontal="center"/>
    </xf>
    <xf numFmtId="17" fontId="16" fillId="0" borderId="0" xfId="0" applyNumberFormat="1" applyFont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17" fillId="0" borderId="0" xfId="0" applyNumberFormat="1" applyFont="1" applyAlignment="1" applyProtection="1">
      <alignment horizontal="right" vertical="top"/>
      <protection locked="0"/>
    </xf>
    <xf numFmtId="2" fontId="17" fillId="0" borderId="0" xfId="0" applyNumberFormat="1" applyFont="1"/>
    <xf numFmtId="166" fontId="31" fillId="0" borderId="0" xfId="0" applyNumberFormat="1" applyFont="1" applyAlignment="1">
      <alignment horizontal="right"/>
    </xf>
    <xf numFmtId="2" fontId="31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1" fontId="31" fillId="0" borderId="0" xfId="0" applyNumberFormat="1" applyFont="1" applyAlignment="1">
      <alignment horizontal="right"/>
    </xf>
    <xf numFmtId="1" fontId="32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right"/>
    </xf>
    <xf numFmtId="167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" fontId="26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1" fontId="16" fillId="0" borderId="0" xfId="0" applyNumberFormat="1" applyFont="1"/>
    <xf numFmtId="168" fontId="16" fillId="0" borderId="0" xfId="0" applyNumberFormat="1" applyFont="1" applyAlignment="1">
      <alignment vertical="center"/>
    </xf>
    <xf numFmtId="168" fontId="16" fillId="0" borderId="0" xfId="0" applyNumberFormat="1" applyFont="1" applyAlignment="1">
      <alignment horizontal="center" vertical="center"/>
    </xf>
    <xf numFmtId="170" fontId="17" fillId="0" borderId="0" xfId="0" applyNumberFormat="1" applyFont="1" applyAlignment="1">
      <alignment horizontal="center"/>
    </xf>
    <xf numFmtId="166" fontId="17" fillId="0" borderId="0" xfId="8" applyNumberFormat="1" applyFont="1" applyAlignment="1">
      <alignment horizontal="right" vertical="center"/>
    </xf>
    <xf numFmtId="170" fontId="17" fillId="0" borderId="0" xfId="0" applyNumberFormat="1" applyFont="1" applyBorder="1" applyAlignment="1" applyProtection="1">
      <alignment horizontal="center" vertical="top"/>
      <protection locked="0"/>
    </xf>
  </cellXfs>
  <cellStyles count="111">
    <cellStyle name="Comma 2" xfId="1" xr:uid="{00000000-0005-0000-0000-000001000000}"/>
    <cellStyle name="Comma 2 2" xfId="2" xr:uid="{00000000-0005-0000-0000-000002000000}"/>
    <cellStyle name="Comma 2 2 2" xfId="3" xr:uid="{00000000-0005-0000-0000-000003000000}"/>
    <cellStyle name="Followed Hyperlink" xfId="62" builtinId="9" hidden="1"/>
    <cellStyle name="Hyperlink" xfId="61" builtinId="8" hidden="1"/>
    <cellStyle name="Normal" xfId="0" builtinId="0"/>
    <cellStyle name="Normal 2" xfId="4" xr:uid="{00000000-0005-0000-0000-000007000000}"/>
    <cellStyle name="Normal 2 2" xfId="27" xr:uid="{00000000-0005-0000-0000-000008000000}"/>
    <cellStyle name="Normal 3" xfId="5" xr:uid="{00000000-0005-0000-0000-000009000000}"/>
    <cellStyle name="Normal 3 2" xfId="6" xr:uid="{00000000-0005-0000-0000-00000A000000}"/>
    <cellStyle name="Normal 3 2 2" xfId="7" xr:uid="{00000000-0005-0000-0000-00000B000000}"/>
    <cellStyle name="Normal 3 3" xfId="28" xr:uid="{00000000-0005-0000-0000-00000C000000}"/>
    <cellStyle name="Normal 4" xfId="8" xr:uid="{00000000-0005-0000-0000-00000D000000}"/>
    <cellStyle name="Normal 4 10" xfId="18" xr:uid="{00000000-0005-0000-0000-00000E000000}"/>
    <cellStyle name="Normal 4 10 2" xfId="72" xr:uid="{2666FF2E-3219-490C-BB4E-010A3CA8763F}"/>
    <cellStyle name="Normal 4 11" xfId="29" xr:uid="{00000000-0005-0000-0000-00000F000000}"/>
    <cellStyle name="Normal 4 11 2" xfId="81" xr:uid="{E01F8004-345E-4F88-8353-D71F0D50EACD}"/>
    <cellStyle name="Normal 4 12" xfId="32" xr:uid="{00000000-0005-0000-0000-000010000000}"/>
    <cellStyle name="Normal 4 12 2" xfId="82" xr:uid="{8C73460D-345B-4D30-B584-09F1AF050BE8}"/>
    <cellStyle name="Normal 4 13" xfId="41" xr:uid="{00000000-0005-0000-0000-000011000000}"/>
    <cellStyle name="Normal 4 13 2" xfId="91" xr:uid="{402E3F3D-E882-42D2-8DC0-A2D792861BA1}"/>
    <cellStyle name="Normal 4 14" xfId="50" xr:uid="{00000000-0005-0000-0000-000012000000}"/>
    <cellStyle name="Normal 4 14 2" xfId="100" xr:uid="{348A4C24-5838-4F47-9A22-493EB9793B86}"/>
    <cellStyle name="Normal 4 15" xfId="59" xr:uid="{00000000-0005-0000-0000-000013000000}"/>
    <cellStyle name="Normal 4 15 2" xfId="109" xr:uid="{8DC1F418-25AF-44D5-9E46-4B3BA49230DD}"/>
    <cellStyle name="Normal 4 16" xfId="63" xr:uid="{83A4F0C6-A84C-4E70-AF84-66D4D3C13213}"/>
    <cellStyle name="Normal 4 2" xfId="10" xr:uid="{00000000-0005-0000-0000-000014000000}"/>
    <cellStyle name="Normal 4 2 2" xfId="19" xr:uid="{00000000-0005-0000-0000-000015000000}"/>
    <cellStyle name="Normal 4 2 2 2" xfId="73" xr:uid="{E9FB6860-E2C7-4FA3-A659-A92505EC72D5}"/>
    <cellStyle name="Normal 4 2 3" xfId="30" xr:uid="{00000000-0005-0000-0000-000016000000}"/>
    <cellStyle name="Normal 4 2 4" xfId="33" xr:uid="{00000000-0005-0000-0000-000017000000}"/>
    <cellStyle name="Normal 4 2 4 2" xfId="83" xr:uid="{0AAAA919-8FAF-4583-80FB-DE5C0D2A8F4D}"/>
    <cellStyle name="Normal 4 2 5" xfId="42" xr:uid="{00000000-0005-0000-0000-000018000000}"/>
    <cellStyle name="Normal 4 2 5 2" xfId="92" xr:uid="{E063491E-95DE-426B-97D8-9F124EDF7ED6}"/>
    <cellStyle name="Normal 4 2 6" xfId="51" xr:uid="{00000000-0005-0000-0000-000019000000}"/>
    <cellStyle name="Normal 4 2 6 2" xfId="101" xr:uid="{463044A0-F828-49AF-9093-C8B55BA71D37}"/>
    <cellStyle name="Normal 4 2 7" xfId="64" xr:uid="{A22310FA-FFAC-414E-AEA2-1D46B23D3D8D}"/>
    <cellStyle name="Normal 4 3" xfId="11" xr:uid="{00000000-0005-0000-0000-00001A000000}"/>
    <cellStyle name="Normal 4 3 2" xfId="20" xr:uid="{00000000-0005-0000-0000-00001B000000}"/>
    <cellStyle name="Normal 4 3 2 2" xfId="74" xr:uid="{D36131ED-13B9-4157-9449-B6ECCA5490B1}"/>
    <cellStyle name="Normal 4 3 3" xfId="34" xr:uid="{00000000-0005-0000-0000-00001C000000}"/>
    <cellStyle name="Normal 4 3 3 2" xfId="84" xr:uid="{634B9BAB-8508-442E-A59A-0BD432195C60}"/>
    <cellStyle name="Normal 4 3 4" xfId="43" xr:uid="{00000000-0005-0000-0000-00001D000000}"/>
    <cellStyle name="Normal 4 3 4 2" xfId="93" xr:uid="{5A51FE7A-27F6-48F0-8C36-F642EE3841F5}"/>
    <cellStyle name="Normal 4 3 5" xfId="52" xr:uid="{00000000-0005-0000-0000-00001E000000}"/>
    <cellStyle name="Normal 4 3 5 2" xfId="102" xr:uid="{4050191E-3C86-41C5-8BD0-14A42ACFE3B0}"/>
    <cellStyle name="Normal 4 3 6" xfId="65" xr:uid="{1CFDE88A-1CA9-4453-B4F1-BCEB0977C2DF}"/>
    <cellStyle name="Normal 4 4" xfId="12" xr:uid="{00000000-0005-0000-0000-00001F000000}"/>
    <cellStyle name="Normal 4 4 2" xfId="21" xr:uid="{00000000-0005-0000-0000-000020000000}"/>
    <cellStyle name="Normal 4 4 2 2" xfId="75" xr:uid="{8B856C7E-39D7-4B6B-8EF1-51F80E4AC113}"/>
    <cellStyle name="Normal 4 4 3" xfId="35" xr:uid="{00000000-0005-0000-0000-000021000000}"/>
    <cellStyle name="Normal 4 4 3 2" xfId="85" xr:uid="{80468189-D732-46B5-B2D0-214DC4E3B959}"/>
    <cellStyle name="Normal 4 4 4" xfId="44" xr:uid="{00000000-0005-0000-0000-000022000000}"/>
    <cellStyle name="Normal 4 4 4 2" xfId="94" xr:uid="{CA05ECEE-4D93-40C7-83BB-E42B4876A7BA}"/>
    <cellStyle name="Normal 4 4 5" xfId="53" xr:uid="{00000000-0005-0000-0000-000023000000}"/>
    <cellStyle name="Normal 4 4 5 2" xfId="103" xr:uid="{3622183C-6473-485C-86EF-80BB94BFC055}"/>
    <cellStyle name="Normal 4 4 6" xfId="66" xr:uid="{4BE987BE-6462-43E8-A7CE-2D7F1E53CBAC}"/>
    <cellStyle name="Normal 4 5" xfId="13" xr:uid="{00000000-0005-0000-0000-000024000000}"/>
    <cellStyle name="Normal 4 5 2" xfId="22" xr:uid="{00000000-0005-0000-0000-000025000000}"/>
    <cellStyle name="Normal 4 5 2 2" xfId="76" xr:uid="{AD464EC0-0603-4CA1-B8E3-F36A36C037EF}"/>
    <cellStyle name="Normal 4 5 3" xfId="36" xr:uid="{00000000-0005-0000-0000-000026000000}"/>
    <cellStyle name="Normal 4 5 3 2" xfId="86" xr:uid="{99743D50-B77B-48D3-AEF8-004B5004D456}"/>
    <cellStyle name="Normal 4 5 4" xfId="45" xr:uid="{00000000-0005-0000-0000-000027000000}"/>
    <cellStyle name="Normal 4 5 4 2" xfId="95" xr:uid="{68F35CFF-3CD4-4965-9B53-BE0442295337}"/>
    <cellStyle name="Normal 4 5 5" xfId="54" xr:uid="{00000000-0005-0000-0000-000028000000}"/>
    <cellStyle name="Normal 4 5 5 2" xfId="104" xr:uid="{2B995699-0160-4F83-8A41-34B5FA746A10}"/>
    <cellStyle name="Normal 4 5 6" xfId="67" xr:uid="{6A75F5A5-6E48-4AAC-9F76-C79016FF3DC5}"/>
    <cellStyle name="Normal 4 6" xfId="14" xr:uid="{00000000-0005-0000-0000-000029000000}"/>
    <cellStyle name="Normal 4 6 2" xfId="23" xr:uid="{00000000-0005-0000-0000-00002A000000}"/>
    <cellStyle name="Normal 4 6 2 2" xfId="77" xr:uid="{F31D615F-F542-49C4-80A4-66F9311579AA}"/>
    <cellStyle name="Normal 4 6 3" xfId="37" xr:uid="{00000000-0005-0000-0000-00002B000000}"/>
    <cellStyle name="Normal 4 6 3 2" xfId="87" xr:uid="{F976BFD0-029A-4282-A7C6-44263A537B58}"/>
    <cellStyle name="Normal 4 6 4" xfId="46" xr:uid="{00000000-0005-0000-0000-00002C000000}"/>
    <cellStyle name="Normal 4 6 4 2" xfId="96" xr:uid="{9F0F1751-9B78-489D-954A-0715D0BE77AB}"/>
    <cellStyle name="Normal 4 6 5" xfId="55" xr:uid="{00000000-0005-0000-0000-00002D000000}"/>
    <cellStyle name="Normal 4 6 5 2" xfId="105" xr:uid="{D19FB620-4A3C-4784-8B01-BC9F01E65E0A}"/>
    <cellStyle name="Normal 4 6 6" xfId="68" xr:uid="{B15B9352-9E8A-4C56-9B65-0EB7C0362F29}"/>
    <cellStyle name="Normal 4 7" xfId="15" xr:uid="{00000000-0005-0000-0000-00002E000000}"/>
    <cellStyle name="Normal 4 7 2" xfId="24" xr:uid="{00000000-0005-0000-0000-00002F000000}"/>
    <cellStyle name="Normal 4 7 2 2" xfId="78" xr:uid="{3A27C34E-3CC1-4602-8D4E-20165BB5934B}"/>
    <cellStyle name="Normal 4 7 3" xfId="38" xr:uid="{00000000-0005-0000-0000-000030000000}"/>
    <cellStyle name="Normal 4 7 3 2" xfId="88" xr:uid="{6D141072-C15B-44B7-93CC-1ABE6F80D926}"/>
    <cellStyle name="Normal 4 7 4" xfId="47" xr:uid="{00000000-0005-0000-0000-000031000000}"/>
    <cellStyle name="Normal 4 7 4 2" xfId="97" xr:uid="{F8B586E5-DE6F-4546-BDC0-C259A1F9E382}"/>
    <cellStyle name="Normal 4 7 5" xfId="56" xr:uid="{00000000-0005-0000-0000-000032000000}"/>
    <cellStyle name="Normal 4 7 5 2" xfId="106" xr:uid="{40C0CA98-BCBF-4032-8725-8DDFEC86435F}"/>
    <cellStyle name="Normal 4 7 6" xfId="69" xr:uid="{47735704-1135-42C3-9921-16B0F4237895}"/>
    <cellStyle name="Normal 4 8" xfId="16" xr:uid="{00000000-0005-0000-0000-000033000000}"/>
    <cellStyle name="Normal 4 8 2" xfId="25" xr:uid="{00000000-0005-0000-0000-000034000000}"/>
    <cellStyle name="Normal 4 8 2 2" xfId="79" xr:uid="{D8461EBD-3934-4985-A189-F84278196286}"/>
    <cellStyle name="Normal 4 8 3" xfId="39" xr:uid="{00000000-0005-0000-0000-000035000000}"/>
    <cellStyle name="Normal 4 8 3 2" xfId="89" xr:uid="{722E5359-72BF-44A0-A2EA-D5FE805D6E5E}"/>
    <cellStyle name="Normal 4 8 4" xfId="48" xr:uid="{00000000-0005-0000-0000-000036000000}"/>
    <cellStyle name="Normal 4 8 4 2" xfId="98" xr:uid="{C525C0D7-906B-445C-BBE4-016024E3ABAE}"/>
    <cellStyle name="Normal 4 8 5" xfId="57" xr:uid="{00000000-0005-0000-0000-000037000000}"/>
    <cellStyle name="Normal 4 8 5 2" xfId="107" xr:uid="{DA40CD4D-B46C-430E-BE14-B3CCF9599DA0}"/>
    <cellStyle name="Normal 4 8 6" xfId="70" xr:uid="{4EE25B83-62CB-4806-B697-FC3A075068C2}"/>
    <cellStyle name="Normal 4 9" xfId="17" xr:uid="{00000000-0005-0000-0000-000038000000}"/>
    <cellStyle name="Normal 4 9 2" xfId="26" xr:uid="{00000000-0005-0000-0000-000039000000}"/>
    <cellStyle name="Normal 4 9 2 2" xfId="80" xr:uid="{F247FD5D-C08C-4B6C-B5FB-38B2A1241C48}"/>
    <cellStyle name="Normal 4 9 3" xfId="40" xr:uid="{00000000-0005-0000-0000-00003A000000}"/>
    <cellStyle name="Normal 4 9 3 2" xfId="90" xr:uid="{96FA044F-A701-46A9-AD69-6F65F80E87E1}"/>
    <cellStyle name="Normal 4 9 4" xfId="49" xr:uid="{00000000-0005-0000-0000-00003B000000}"/>
    <cellStyle name="Normal 4 9 4 2" xfId="99" xr:uid="{A30683CF-96F6-4E3E-88AB-51B2A2E8014D}"/>
    <cellStyle name="Normal 4 9 5" xfId="58" xr:uid="{00000000-0005-0000-0000-00003C000000}"/>
    <cellStyle name="Normal 4 9 5 2" xfId="108" xr:uid="{DAB162FC-C97F-4309-9AF5-C71001D0D726}"/>
    <cellStyle name="Normal 4 9 6" xfId="71" xr:uid="{17FC6DE5-32E7-4A57-9CA5-E6E64390C6A7}"/>
    <cellStyle name="Normal 7" xfId="60" xr:uid="{00000000-0005-0000-0000-00003D000000}"/>
    <cellStyle name="Normal 8" xfId="110" xr:uid="{9D00A722-1416-4CCB-8436-CBB4A6455BD4}"/>
    <cellStyle name="Normal_December01" xfId="9" xr:uid="{00000000-0005-0000-0000-00003E000000}"/>
    <cellStyle name="Percent 2" xfId="31" xr:uid="{00000000-0005-0000-0000-00003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4"/>
  <sheetViews>
    <sheetView zoomScale="55" zoomScaleNormal="55" zoomScalePageLayoutView="55" workbookViewId="0">
      <pane xSplit="1" ySplit="4" topLeftCell="E5" activePane="bottomRight" state="frozen"/>
      <selection pane="topRight" activeCell="B1" sqref="B1"/>
      <selection pane="bottomLeft" activeCell="A12" sqref="A12"/>
      <selection pane="bottomRight" activeCell="F41" sqref="F41"/>
    </sheetView>
  </sheetViews>
  <sheetFormatPr defaultColWidth="11.53515625" defaultRowHeight="20" x14ac:dyDescent="0.4"/>
  <cols>
    <col min="1" max="1" width="33.07421875" style="7" customWidth="1"/>
    <col min="2" max="2" width="13.765625" style="7" customWidth="1"/>
    <col min="3" max="33" width="8.23046875" style="7" customWidth="1"/>
    <col min="34" max="34" width="17.23046875" style="7" customWidth="1"/>
    <col min="35" max="16384" width="11.53515625" style="7"/>
  </cols>
  <sheetData>
    <row r="1" spans="1:34" ht="20.25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20.25" customHeight="1" x14ac:dyDescent="0.4">
      <c r="A2" s="1">
        <v>45292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20.25" customHeight="1" x14ac:dyDescent="0.4">
      <c r="A3" s="3" t="s">
        <v>19</v>
      </c>
      <c r="Z3" s="4"/>
      <c r="AA3" s="3"/>
      <c r="AB3" s="4"/>
      <c r="AC3" s="4"/>
      <c r="AD3" s="4"/>
      <c r="AE3" s="4"/>
      <c r="AF3" s="4"/>
      <c r="AG3" s="4"/>
      <c r="AH3" s="5" t="s">
        <v>39</v>
      </c>
    </row>
    <row r="4" spans="1:34" ht="20.25" customHeight="1" x14ac:dyDescent="0.4">
      <c r="B4" s="27">
        <v>1</v>
      </c>
      <c r="C4" s="27">
        <v>2</v>
      </c>
      <c r="D4" s="27">
        <v>3</v>
      </c>
      <c r="E4" s="27">
        <v>4</v>
      </c>
      <c r="F4" s="27">
        <v>5</v>
      </c>
      <c r="G4" s="27">
        <v>6</v>
      </c>
      <c r="H4" s="27">
        <v>7</v>
      </c>
      <c r="I4" s="27">
        <v>8</v>
      </c>
      <c r="J4" s="27">
        <v>9</v>
      </c>
      <c r="K4" s="27">
        <v>10</v>
      </c>
      <c r="L4" s="27">
        <v>11</v>
      </c>
      <c r="M4" s="27">
        <v>12</v>
      </c>
      <c r="N4" s="27">
        <v>13</v>
      </c>
      <c r="O4" s="27">
        <v>14</v>
      </c>
      <c r="P4" s="27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6">
        <v>21</v>
      </c>
      <c r="W4" s="6">
        <v>22</v>
      </c>
      <c r="X4" s="6">
        <v>23</v>
      </c>
      <c r="Y4" s="6">
        <v>24</v>
      </c>
      <c r="Z4" s="6">
        <v>25</v>
      </c>
      <c r="AA4" s="6">
        <v>26</v>
      </c>
      <c r="AB4" s="6">
        <v>27</v>
      </c>
      <c r="AC4" s="6">
        <v>28</v>
      </c>
      <c r="AD4" s="6">
        <v>29</v>
      </c>
      <c r="AE4" s="6">
        <v>30</v>
      </c>
      <c r="AF4" s="6">
        <v>31</v>
      </c>
      <c r="AG4" s="5" t="s">
        <v>28</v>
      </c>
      <c r="AH4" s="5" t="s">
        <v>38</v>
      </c>
    </row>
    <row r="5" spans="1:34" ht="20.25" customHeight="1" x14ac:dyDescent="0.4">
      <c r="A5" s="8" t="s">
        <v>0</v>
      </c>
      <c r="I5" s="10"/>
      <c r="J5" s="10"/>
      <c r="K5" s="10"/>
      <c r="L5" s="10"/>
      <c r="M5" s="10"/>
      <c r="N5" s="10"/>
      <c r="O5" s="10"/>
      <c r="P5" s="10"/>
      <c r="Q5" s="9"/>
      <c r="R5" s="9"/>
      <c r="S5" s="6"/>
      <c r="T5" s="6"/>
      <c r="U5" s="6"/>
      <c r="V5" s="6"/>
      <c r="W5" s="6"/>
      <c r="X5" s="6"/>
      <c r="Y5" s="6"/>
      <c r="Z5" s="9"/>
      <c r="AA5" s="9"/>
      <c r="AB5" s="9"/>
      <c r="AC5" s="9"/>
      <c r="AD5" s="9"/>
      <c r="AE5" s="9"/>
      <c r="AF5" s="9"/>
      <c r="AG5" s="9"/>
      <c r="AH5" s="6"/>
    </row>
    <row r="6" spans="1:34" ht="20.25" customHeight="1" x14ac:dyDescent="0.4">
      <c r="A6" s="7" t="s">
        <v>1</v>
      </c>
      <c r="AG6" s="9"/>
      <c r="AH6" s="6" t="s">
        <v>35</v>
      </c>
    </row>
    <row r="7" spans="1:34" ht="20.25" customHeight="1" x14ac:dyDescent="0.4">
      <c r="A7" s="7" t="s">
        <v>2</v>
      </c>
      <c r="AG7" s="9"/>
      <c r="AH7" s="6" t="s">
        <v>34</v>
      </c>
    </row>
    <row r="8" spans="1:34" ht="20.25" customHeight="1" x14ac:dyDescent="0.45">
      <c r="B8" s="9">
        <f t="shared" ref="B8:AF8" si="0">SUM(B6:B7)</f>
        <v>0</v>
      </c>
      <c r="C8" s="9">
        <f t="shared" si="0"/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9">
        <f t="shared" si="0"/>
        <v>0</v>
      </c>
      <c r="Q8" s="9">
        <f t="shared" si="0"/>
        <v>0</v>
      </c>
      <c r="R8" s="9">
        <f t="shared" si="0"/>
        <v>0</v>
      </c>
      <c r="S8" s="9">
        <f t="shared" si="0"/>
        <v>0</v>
      </c>
      <c r="T8" s="9">
        <f t="shared" si="0"/>
        <v>0</v>
      </c>
      <c r="U8" s="9">
        <f t="shared" si="0"/>
        <v>0</v>
      </c>
      <c r="V8" s="9">
        <f t="shared" si="0"/>
        <v>0</v>
      </c>
      <c r="W8" s="9">
        <f t="shared" si="0"/>
        <v>0</v>
      </c>
      <c r="X8" s="9">
        <f t="shared" si="0"/>
        <v>0</v>
      </c>
      <c r="Y8" s="9">
        <f t="shared" si="0"/>
        <v>0</v>
      </c>
      <c r="Z8" s="9">
        <f t="shared" si="0"/>
        <v>0</v>
      </c>
      <c r="AA8" s="9">
        <f t="shared" si="0"/>
        <v>0</v>
      </c>
      <c r="AB8" s="9">
        <f t="shared" si="0"/>
        <v>0</v>
      </c>
      <c r="AC8" s="9">
        <f t="shared" si="0"/>
        <v>0</v>
      </c>
      <c r="AD8" s="9">
        <f t="shared" si="0"/>
        <v>0</v>
      </c>
      <c r="AE8" s="9">
        <f t="shared" si="0"/>
        <v>0</v>
      </c>
      <c r="AF8" s="9">
        <f t="shared" si="0"/>
        <v>0</v>
      </c>
      <c r="AG8" s="28">
        <f>SUM(B8:AF8)/31</f>
        <v>0</v>
      </c>
      <c r="AH8" s="18">
        <v>0</v>
      </c>
    </row>
    <row r="9" spans="1:34" ht="20.25" customHeight="1" x14ac:dyDescent="0.4">
      <c r="A9" s="8" t="s">
        <v>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4" ht="20.25" customHeight="1" x14ac:dyDescent="0.45">
      <c r="A10" s="7" t="s">
        <v>18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9"/>
      <c r="AH10" s="6" t="s">
        <v>36</v>
      </c>
    </row>
    <row r="11" spans="1:34" ht="20.25" customHeight="1" x14ac:dyDescent="0.45">
      <c r="A11" s="6" t="s">
        <v>26</v>
      </c>
      <c r="B11" s="17"/>
      <c r="C11" s="17"/>
      <c r="D11" s="17"/>
      <c r="E11" s="17"/>
      <c r="F11" s="17"/>
      <c r="G11" s="17"/>
      <c r="H11" s="17"/>
      <c r="I11" s="17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9"/>
      <c r="AH11" s="18">
        <v>0</v>
      </c>
    </row>
    <row r="12" spans="1:34" ht="20.25" customHeight="1" x14ac:dyDescent="0.45">
      <c r="A12" s="7" t="s">
        <v>5</v>
      </c>
      <c r="B12" s="17"/>
      <c r="C12" s="17"/>
      <c r="D12" s="17"/>
      <c r="E12" s="17"/>
      <c r="F12" s="17"/>
      <c r="G12" s="17"/>
      <c r="H12" s="17"/>
      <c r="I12" s="17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9"/>
    </row>
    <row r="13" spans="1:34" ht="20.25" customHeight="1" x14ac:dyDescent="0.45">
      <c r="A13" s="7" t="s">
        <v>6</v>
      </c>
      <c r="B13" s="17"/>
      <c r="C13" s="17"/>
      <c r="D13" s="17"/>
      <c r="E13" s="17"/>
      <c r="F13" s="17"/>
      <c r="G13" s="17"/>
      <c r="H13" s="17"/>
      <c r="I13" s="17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9"/>
    </row>
    <row r="14" spans="1:34" ht="20.25" customHeight="1" x14ac:dyDescent="0.45">
      <c r="A14" s="7" t="s">
        <v>7</v>
      </c>
      <c r="B14" s="17"/>
      <c r="C14" s="17"/>
      <c r="D14" s="17"/>
      <c r="E14" s="17"/>
      <c r="F14" s="17"/>
      <c r="G14" s="17"/>
      <c r="H14" s="17"/>
      <c r="I14" s="17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9"/>
    </row>
    <row r="15" spans="1:34" ht="20.25" customHeight="1" x14ac:dyDescent="0.4">
      <c r="B15" s="9">
        <f t="shared" ref="B15:AF15" si="1">SUM(B10:B14)</f>
        <v>0</v>
      </c>
      <c r="C15" s="9">
        <f t="shared" si="1"/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9">
        <f t="shared" si="1"/>
        <v>0</v>
      </c>
      <c r="P15" s="9">
        <f t="shared" si="1"/>
        <v>0</v>
      </c>
      <c r="Q15" s="9">
        <f t="shared" si="1"/>
        <v>0</v>
      </c>
      <c r="R15" s="9">
        <f t="shared" si="1"/>
        <v>0</v>
      </c>
      <c r="S15" s="9">
        <f t="shared" si="1"/>
        <v>0</v>
      </c>
      <c r="T15" s="9">
        <f t="shared" si="1"/>
        <v>0</v>
      </c>
      <c r="U15" s="9">
        <f t="shared" si="1"/>
        <v>0</v>
      </c>
      <c r="V15" s="9">
        <f t="shared" si="1"/>
        <v>0</v>
      </c>
      <c r="W15" s="9">
        <f t="shared" si="1"/>
        <v>0</v>
      </c>
      <c r="X15" s="9">
        <f t="shared" si="1"/>
        <v>0</v>
      </c>
      <c r="Y15" s="9">
        <f t="shared" si="1"/>
        <v>0</v>
      </c>
      <c r="Z15" s="9">
        <f t="shared" si="1"/>
        <v>0</v>
      </c>
      <c r="AA15" s="9">
        <f t="shared" si="1"/>
        <v>0</v>
      </c>
      <c r="AB15" s="9">
        <f t="shared" si="1"/>
        <v>0</v>
      </c>
      <c r="AC15" s="9">
        <f t="shared" si="1"/>
        <v>0</v>
      </c>
      <c r="AD15" s="9">
        <f t="shared" si="1"/>
        <v>0</v>
      </c>
      <c r="AE15" s="9">
        <f t="shared" si="1"/>
        <v>0</v>
      </c>
      <c r="AF15" s="9">
        <f t="shared" si="1"/>
        <v>0</v>
      </c>
      <c r="AG15" s="9">
        <f>SUM(B15:AF15)/31</f>
        <v>0</v>
      </c>
    </row>
    <row r="16" spans="1:34" ht="20.25" customHeight="1" x14ac:dyDescent="0.4">
      <c r="A16" s="8" t="s">
        <v>29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4" ht="20.25" customHeight="1" x14ac:dyDescent="0.4">
      <c r="A17" s="7" t="s">
        <v>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9"/>
      <c r="AH17" s="6" t="s">
        <v>36</v>
      </c>
    </row>
    <row r="18" spans="1:34" ht="20.25" customHeight="1" x14ac:dyDescent="0.4">
      <c r="A18" s="6" t="s">
        <v>26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9"/>
      <c r="AH18" s="18">
        <v>0</v>
      </c>
    </row>
    <row r="19" spans="1:34" ht="20.25" customHeight="1" x14ac:dyDescent="0.4">
      <c r="A19" s="7" t="s">
        <v>23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6"/>
    </row>
    <row r="20" spans="1:34" ht="20.25" customHeight="1" x14ac:dyDescent="0.4">
      <c r="A20" s="7" t="s">
        <v>22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9"/>
    </row>
    <row r="21" spans="1:34" ht="20.25" customHeight="1" x14ac:dyDescent="0.4">
      <c r="A21" s="7" t="s">
        <v>24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9"/>
    </row>
    <row r="22" spans="1:34" ht="20.25" customHeight="1" x14ac:dyDescent="0.4">
      <c r="A22" s="7" t="s">
        <v>25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9"/>
    </row>
    <row r="23" spans="1:34" ht="20.25" customHeight="1" x14ac:dyDescent="0.4">
      <c r="A23" s="7" t="s">
        <v>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9"/>
    </row>
    <row r="24" spans="1:34" ht="20.25" customHeight="1" x14ac:dyDescent="0.4">
      <c r="A24" s="7" t="s">
        <v>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9"/>
    </row>
    <row r="25" spans="1:34" ht="20.25" customHeight="1" x14ac:dyDescent="0.4">
      <c r="A25" s="7" t="s">
        <v>10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9"/>
    </row>
    <row r="26" spans="1:34" ht="20.25" customHeight="1" x14ac:dyDescent="0.4">
      <c r="A26" s="7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4" ht="20.25" customHeight="1" x14ac:dyDescent="0.45">
      <c r="B27" s="9">
        <f t="shared" ref="B27:AF27" si="2">SUM(B17+B23+B24+B25+B26)</f>
        <v>0</v>
      </c>
      <c r="C27" s="9">
        <f t="shared" si="2"/>
        <v>0</v>
      </c>
      <c r="D27" s="9">
        <f t="shared" si="2"/>
        <v>0</v>
      </c>
      <c r="E27" s="9">
        <f t="shared" si="2"/>
        <v>0</v>
      </c>
      <c r="F27" s="9">
        <f t="shared" si="2"/>
        <v>0</v>
      </c>
      <c r="G27" s="9">
        <f t="shared" si="2"/>
        <v>0</v>
      </c>
      <c r="H27" s="9">
        <f t="shared" si="2"/>
        <v>0</v>
      </c>
      <c r="I27" s="9">
        <f t="shared" si="2"/>
        <v>0</v>
      </c>
      <c r="J27" s="9">
        <f t="shared" si="2"/>
        <v>0</v>
      </c>
      <c r="K27" s="9">
        <f t="shared" si="2"/>
        <v>0</v>
      </c>
      <c r="L27" s="9">
        <f t="shared" si="2"/>
        <v>0</v>
      </c>
      <c r="M27" s="9">
        <f t="shared" si="2"/>
        <v>0</v>
      </c>
      <c r="N27" s="9">
        <f t="shared" si="2"/>
        <v>0</v>
      </c>
      <c r="O27" s="9">
        <f t="shared" si="2"/>
        <v>0</v>
      </c>
      <c r="P27" s="9">
        <f t="shared" si="2"/>
        <v>0</v>
      </c>
      <c r="Q27" s="9">
        <f t="shared" si="2"/>
        <v>0</v>
      </c>
      <c r="R27" s="9">
        <f t="shared" si="2"/>
        <v>0</v>
      </c>
      <c r="S27" s="9">
        <f t="shared" si="2"/>
        <v>0</v>
      </c>
      <c r="T27" s="9">
        <f t="shared" si="2"/>
        <v>0</v>
      </c>
      <c r="U27" s="9">
        <f t="shared" si="2"/>
        <v>0</v>
      </c>
      <c r="V27" s="9">
        <f t="shared" si="2"/>
        <v>0</v>
      </c>
      <c r="W27" s="9">
        <f t="shared" si="2"/>
        <v>0</v>
      </c>
      <c r="X27" s="9">
        <f t="shared" si="2"/>
        <v>0</v>
      </c>
      <c r="Y27" s="9">
        <f t="shared" si="2"/>
        <v>0</v>
      </c>
      <c r="Z27" s="9">
        <f t="shared" si="2"/>
        <v>0</v>
      </c>
      <c r="AA27" s="9">
        <f t="shared" si="2"/>
        <v>0</v>
      </c>
      <c r="AB27" s="9">
        <f t="shared" si="2"/>
        <v>0</v>
      </c>
      <c r="AC27" s="9">
        <f t="shared" si="2"/>
        <v>0</v>
      </c>
      <c r="AD27" s="9">
        <f t="shared" si="2"/>
        <v>0</v>
      </c>
      <c r="AE27" s="9">
        <f t="shared" si="2"/>
        <v>0</v>
      </c>
      <c r="AF27" s="9">
        <f t="shared" si="2"/>
        <v>0</v>
      </c>
      <c r="AG27" s="28">
        <f>SUM(B27:AF27)/31</f>
        <v>0</v>
      </c>
    </row>
    <row r="28" spans="1:34" ht="20.25" customHeight="1" x14ac:dyDescent="0.4">
      <c r="A28" s="8" t="s">
        <v>11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6" t="s">
        <v>37</v>
      </c>
    </row>
    <row r="29" spans="1:34" ht="20.25" customHeight="1" x14ac:dyDescent="0.4">
      <c r="A29" s="7" t="s">
        <v>12</v>
      </c>
      <c r="B29" s="9"/>
      <c r="C29" s="9"/>
      <c r="D29" s="9"/>
      <c r="E29" s="9"/>
      <c r="F29" s="9"/>
      <c r="G29" s="9"/>
      <c r="H29" s="9"/>
      <c r="I29" s="6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6" t="s">
        <v>34</v>
      </c>
    </row>
    <row r="30" spans="1:34" ht="20.25" customHeight="1" x14ac:dyDescent="0.4">
      <c r="A30" s="6" t="s">
        <v>31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>SUM(B30:AF30)</f>
        <v>0</v>
      </c>
      <c r="AH30" s="18">
        <v>0</v>
      </c>
    </row>
    <row r="31" spans="1:34" ht="20.25" customHeight="1" x14ac:dyDescent="0.4">
      <c r="A31" s="7" t="s">
        <v>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4" ht="20.25" customHeight="1" x14ac:dyDescent="0.4">
      <c r="A32" s="7" t="s">
        <v>13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ht="20.25" customHeight="1" x14ac:dyDescent="0.4">
      <c r="A33" s="7" t="s">
        <v>10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ht="20.25" customHeight="1" x14ac:dyDescent="0.45">
      <c r="B34" s="9">
        <f t="shared" ref="B34:AF34" si="3">SUM(B29:B33)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  <c r="X34" s="9">
        <f t="shared" si="3"/>
        <v>0</v>
      </c>
      <c r="Y34" s="9">
        <f t="shared" si="3"/>
        <v>0</v>
      </c>
      <c r="Z34" s="9">
        <f t="shared" si="3"/>
        <v>0</v>
      </c>
      <c r="AA34" s="9">
        <f t="shared" si="3"/>
        <v>0</v>
      </c>
      <c r="AB34" s="9">
        <f t="shared" si="3"/>
        <v>0</v>
      </c>
      <c r="AC34" s="9">
        <f t="shared" si="3"/>
        <v>0</v>
      </c>
      <c r="AD34" s="9">
        <f t="shared" si="3"/>
        <v>0</v>
      </c>
      <c r="AE34" s="9">
        <f t="shared" si="3"/>
        <v>0</v>
      </c>
      <c r="AF34" s="9">
        <f t="shared" si="3"/>
        <v>0</v>
      </c>
      <c r="AG34" s="28">
        <f>SUM(B34:AF34)/31</f>
        <v>0</v>
      </c>
    </row>
    <row r="35" spans="1:33" ht="20.25" customHeight="1" x14ac:dyDescent="0.4">
      <c r="A35" s="8" t="s">
        <v>30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ht="20.25" customHeight="1" x14ac:dyDescent="0.45">
      <c r="A36" s="7" t="s">
        <v>4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28">
        <f>SUM(B36:AF36)/31</f>
        <v>0</v>
      </c>
    </row>
    <row r="37" spans="1:33" ht="20.25" customHeight="1" x14ac:dyDescent="0.4">
      <c r="A37" s="7" t="s">
        <v>15</v>
      </c>
      <c r="B37" s="9">
        <f t="shared" ref="B37:AF37" si="4">SUM(B8+B15+B27+B34+B36)</f>
        <v>0</v>
      </c>
      <c r="C37" s="9">
        <f t="shared" si="4"/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 t="shared" si="4"/>
        <v>0</v>
      </c>
      <c r="H37" s="9">
        <f t="shared" si="4"/>
        <v>0</v>
      </c>
      <c r="I37" s="9">
        <f t="shared" si="4"/>
        <v>0</v>
      </c>
      <c r="J37" s="9">
        <f t="shared" si="4"/>
        <v>0</v>
      </c>
      <c r="K37" s="9">
        <f t="shared" si="4"/>
        <v>0</v>
      </c>
      <c r="L37" s="9">
        <f t="shared" si="4"/>
        <v>0</v>
      </c>
      <c r="M37" s="9">
        <f t="shared" si="4"/>
        <v>0</v>
      </c>
      <c r="N37" s="9">
        <f t="shared" si="4"/>
        <v>0</v>
      </c>
      <c r="O37" s="9">
        <f t="shared" si="4"/>
        <v>0</v>
      </c>
      <c r="P37" s="9">
        <f t="shared" si="4"/>
        <v>0</v>
      </c>
      <c r="Q37" s="9">
        <f t="shared" si="4"/>
        <v>0</v>
      </c>
      <c r="R37" s="9">
        <f t="shared" si="4"/>
        <v>0</v>
      </c>
      <c r="S37" s="9">
        <f t="shared" si="4"/>
        <v>0</v>
      </c>
      <c r="T37" s="9">
        <f t="shared" si="4"/>
        <v>0</v>
      </c>
      <c r="U37" s="9">
        <f t="shared" si="4"/>
        <v>0</v>
      </c>
      <c r="V37" s="9">
        <f t="shared" si="4"/>
        <v>0</v>
      </c>
      <c r="W37" s="9">
        <f t="shared" si="4"/>
        <v>0</v>
      </c>
      <c r="X37" s="9">
        <f t="shared" si="4"/>
        <v>0</v>
      </c>
      <c r="Y37" s="9">
        <f t="shared" si="4"/>
        <v>0</v>
      </c>
      <c r="Z37" s="9">
        <f t="shared" si="4"/>
        <v>0</v>
      </c>
      <c r="AA37" s="9">
        <f t="shared" si="4"/>
        <v>0</v>
      </c>
      <c r="AB37" s="9">
        <f t="shared" si="4"/>
        <v>0</v>
      </c>
      <c r="AC37" s="9">
        <f t="shared" si="4"/>
        <v>0</v>
      </c>
      <c r="AD37" s="9">
        <f t="shared" si="4"/>
        <v>0</v>
      </c>
      <c r="AE37" s="9">
        <f t="shared" si="4"/>
        <v>0</v>
      </c>
      <c r="AF37" s="9">
        <f t="shared" si="4"/>
        <v>0</v>
      </c>
      <c r="AG37" s="9"/>
    </row>
    <row r="38" spans="1:33" ht="20.25" customHeight="1" x14ac:dyDescent="0.4">
      <c r="A38" s="7" t="s">
        <v>16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/>
    </row>
    <row r="39" spans="1:33" ht="20.25" customHeight="1" x14ac:dyDescent="0.45">
      <c r="A39" s="8" t="s">
        <v>20</v>
      </c>
      <c r="B39" s="9">
        <f t="shared" ref="B39:AF39" si="5">SUM(B37:B38)</f>
        <v>0</v>
      </c>
      <c r="C39" s="9">
        <f t="shared" si="5"/>
        <v>0</v>
      </c>
      <c r="D39" s="9">
        <f t="shared" si="5"/>
        <v>0</v>
      </c>
      <c r="E39" s="9">
        <f t="shared" si="5"/>
        <v>0</v>
      </c>
      <c r="F39" s="9">
        <f t="shared" si="5"/>
        <v>0</v>
      </c>
      <c r="G39" s="9">
        <f t="shared" si="5"/>
        <v>0</v>
      </c>
      <c r="H39" s="9">
        <f t="shared" si="5"/>
        <v>0</v>
      </c>
      <c r="I39" s="9">
        <f t="shared" si="5"/>
        <v>0</v>
      </c>
      <c r="J39" s="9">
        <f t="shared" si="5"/>
        <v>0</v>
      </c>
      <c r="K39" s="9">
        <f t="shared" si="5"/>
        <v>0</v>
      </c>
      <c r="L39" s="9">
        <f t="shared" si="5"/>
        <v>0</v>
      </c>
      <c r="M39" s="9">
        <f t="shared" si="5"/>
        <v>0</v>
      </c>
      <c r="N39" s="9">
        <f t="shared" si="5"/>
        <v>0</v>
      </c>
      <c r="O39" s="9">
        <f t="shared" si="5"/>
        <v>0</v>
      </c>
      <c r="P39" s="9">
        <f t="shared" si="5"/>
        <v>0</v>
      </c>
      <c r="Q39" s="9">
        <f t="shared" si="5"/>
        <v>0</v>
      </c>
      <c r="R39" s="9">
        <f t="shared" si="5"/>
        <v>0</v>
      </c>
      <c r="S39" s="9">
        <f t="shared" si="5"/>
        <v>0</v>
      </c>
      <c r="T39" s="9">
        <f t="shared" si="5"/>
        <v>0</v>
      </c>
      <c r="U39" s="9">
        <f t="shared" si="5"/>
        <v>0</v>
      </c>
      <c r="V39" s="9">
        <f t="shared" si="5"/>
        <v>0</v>
      </c>
      <c r="W39" s="9">
        <f t="shared" si="5"/>
        <v>0</v>
      </c>
      <c r="X39" s="9">
        <f t="shared" si="5"/>
        <v>0</v>
      </c>
      <c r="Y39" s="9">
        <f t="shared" si="5"/>
        <v>0</v>
      </c>
      <c r="Z39" s="9">
        <f t="shared" si="5"/>
        <v>0</v>
      </c>
      <c r="AA39" s="9">
        <f t="shared" si="5"/>
        <v>0</v>
      </c>
      <c r="AB39" s="9">
        <f t="shared" si="5"/>
        <v>0</v>
      </c>
      <c r="AC39" s="9">
        <f t="shared" si="5"/>
        <v>0</v>
      </c>
      <c r="AD39" s="9">
        <f t="shared" si="5"/>
        <v>0</v>
      </c>
      <c r="AE39" s="9">
        <f t="shared" si="5"/>
        <v>0</v>
      </c>
      <c r="AF39" s="9">
        <f t="shared" si="5"/>
        <v>0</v>
      </c>
      <c r="AG39" s="28">
        <f>SUM(B39:AF39)/31</f>
        <v>0</v>
      </c>
    </row>
    <row r="40" spans="1:33" ht="27.75" customHeight="1" x14ac:dyDescent="0.4">
      <c r="A40" s="8"/>
      <c r="B40" s="9"/>
      <c r="C40" s="6"/>
      <c r="D40" s="6"/>
      <c r="E40" s="6"/>
      <c r="F40" s="6"/>
      <c r="G40" s="6"/>
      <c r="H40" s="6"/>
      <c r="I40" s="9"/>
      <c r="J40" s="9"/>
      <c r="K40" s="9"/>
      <c r="L40" s="9"/>
      <c r="M40" s="9"/>
      <c r="N40" s="9"/>
      <c r="O40" s="9"/>
      <c r="P40" s="9"/>
    </row>
    <row r="41" spans="1:33" ht="27.75" customHeight="1" x14ac:dyDescent="0.4">
      <c r="I41" s="10"/>
      <c r="J41" s="10"/>
      <c r="K41" s="10"/>
      <c r="L41" s="10"/>
      <c r="M41" s="10"/>
      <c r="N41" s="10"/>
      <c r="O41" s="10"/>
      <c r="P41" s="10"/>
      <c r="Q41" s="6"/>
      <c r="R41" s="6"/>
      <c r="Z41" s="10"/>
      <c r="AA41" s="10"/>
      <c r="AB41" s="10"/>
      <c r="AC41" s="10"/>
      <c r="AD41" s="10"/>
      <c r="AE41" s="10"/>
      <c r="AF41" s="10"/>
      <c r="AG41" s="10"/>
    </row>
    <row r="43" spans="1:33" x14ac:dyDescent="0.4">
      <c r="I43" s="10"/>
      <c r="J43" s="10"/>
      <c r="K43" s="10"/>
      <c r="L43" s="10"/>
      <c r="M43" s="10"/>
      <c r="N43" s="10"/>
      <c r="O43" s="10"/>
      <c r="P43" s="10"/>
      <c r="Q43" s="6"/>
      <c r="R43" s="6"/>
      <c r="Z43" s="10"/>
      <c r="AA43" s="10"/>
      <c r="AB43" s="10"/>
      <c r="AC43" s="10"/>
      <c r="AD43" s="10"/>
      <c r="AE43" s="10"/>
      <c r="AF43" s="10"/>
      <c r="AG43" s="10"/>
    </row>
    <row r="44" spans="1:33" x14ac:dyDescent="0.4">
      <c r="I44" s="10"/>
      <c r="J44" s="10"/>
      <c r="K44" s="10"/>
      <c r="L44" s="10"/>
      <c r="M44" s="10"/>
      <c r="N44" s="10"/>
      <c r="O44" s="10"/>
      <c r="P44" s="10"/>
    </row>
  </sheetData>
  <phoneticPr fontId="19" type="noConversion"/>
  <pageMargins left="0.56000000000000005" right="0.54" top="0.5" bottom="0.5" header="0.5" footer="0.5"/>
  <pageSetup scale="3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43"/>
  <sheetViews>
    <sheetView zoomScale="50" zoomScaleNormal="50" zoomScalePageLayoutView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AG37" sqref="AG37"/>
    </sheetView>
  </sheetViews>
  <sheetFormatPr defaultColWidth="11.53515625" defaultRowHeight="20.25" customHeight="1" x14ac:dyDescent="0.45"/>
  <cols>
    <col min="1" max="1" width="32.23046875" style="7" customWidth="1"/>
    <col min="2" max="25" width="8.23046875" style="7" customWidth="1"/>
    <col min="26" max="26" width="9.4609375" style="7" customWidth="1"/>
    <col min="27" max="32" width="8.23046875" style="7" customWidth="1"/>
    <col min="33" max="33" width="13.53515625" style="12" customWidth="1"/>
    <col min="34" max="34" width="17.07421875" style="7" customWidth="1"/>
    <col min="35" max="16384" width="11.53515625" style="7"/>
  </cols>
  <sheetData>
    <row r="1" spans="1:34" ht="20.2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5"/>
    </row>
    <row r="2" spans="1:34" ht="20.25" customHeight="1" x14ac:dyDescent="0.45">
      <c r="A2" s="1">
        <v>45566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/>
    </row>
    <row r="3" spans="1:34" ht="20.25" customHeight="1" x14ac:dyDescent="0.5">
      <c r="A3" s="3" t="s">
        <v>19</v>
      </c>
      <c r="Z3" s="4"/>
      <c r="AA3" s="2"/>
      <c r="AB3" s="4"/>
      <c r="AC3" s="4"/>
      <c r="AD3" s="4"/>
      <c r="AE3" s="4"/>
      <c r="AF3" s="4"/>
      <c r="AG3" s="49"/>
      <c r="AH3" s="5" t="s">
        <v>39</v>
      </c>
    </row>
    <row r="4" spans="1:34" ht="20.25" customHeight="1" x14ac:dyDescent="0.5">
      <c r="B4" s="39">
        <v>1</v>
      </c>
      <c r="C4" s="39">
        <v>2</v>
      </c>
      <c r="D4" s="39">
        <v>3</v>
      </c>
      <c r="E4" s="39">
        <v>4</v>
      </c>
      <c r="F4" s="39">
        <v>5</v>
      </c>
      <c r="G4" s="39">
        <v>6</v>
      </c>
      <c r="H4" s="39">
        <v>7</v>
      </c>
      <c r="I4" s="39">
        <v>8</v>
      </c>
      <c r="J4" s="39">
        <v>9</v>
      </c>
      <c r="K4" s="39">
        <v>10</v>
      </c>
      <c r="L4" s="39">
        <v>11</v>
      </c>
      <c r="M4" s="39">
        <v>12</v>
      </c>
      <c r="N4" s="39">
        <v>13</v>
      </c>
      <c r="O4" s="39">
        <v>14</v>
      </c>
      <c r="P4" s="39">
        <v>15</v>
      </c>
      <c r="Q4" s="5">
        <v>16</v>
      </c>
      <c r="R4" s="5">
        <v>17</v>
      </c>
      <c r="S4" s="5">
        <v>18</v>
      </c>
      <c r="T4" s="5">
        <v>19</v>
      </c>
      <c r="U4" s="5">
        <v>20</v>
      </c>
      <c r="V4" s="5">
        <v>21</v>
      </c>
      <c r="W4" s="5">
        <v>22</v>
      </c>
      <c r="X4" s="5">
        <v>23</v>
      </c>
      <c r="Y4" s="5">
        <v>24</v>
      </c>
      <c r="Z4" s="5">
        <v>25</v>
      </c>
      <c r="AA4" s="5">
        <v>26</v>
      </c>
      <c r="AB4" s="5">
        <v>27</v>
      </c>
      <c r="AC4" s="5">
        <v>28</v>
      </c>
      <c r="AD4" s="5">
        <v>29</v>
      </c>
      <c r="AE4" s="5">
        <v>30</v>
      </c>
      <c r="AF4" s="5">
        <v>31</v>
      </c>
      <c r="AG4" s="50" t="s">
        <v>28</v>
      </c>
      <c r="AH4" s="5" t="s">
        <v>38</v>
      </c>
    </row>
    <row r="5" spans="1:34" ht="20.25" customHeight="1" x14ac:dyDescent="0.45">
      <c r="A5" s="8" t="s">
        <v>0</v>
      </c>
      <c r="B5" s="45"/>
      <c r="C5" s="45"/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46"/>
      <c r="Q5" s="46"/>
      <c r="R5" s="46"/>
      <c r="S5" s="45"/>
      <c r="T5" s="45"/>
      <c r="U5" s="45"/>
      <c r="V5" s="45"/>
      <c r="W5" s="45"/>
      <c r="X5" s="45"/>
      <c r="Y5" s="45"/>
      <c r="Z5" s="46"/>
      <c r="AA5" s="46"/>
      <c r="AB5" s="46"/>
      <c r="AC5" s="46"/>
      <c r="AD5" s="46"/>
      <c r="AE5" s="46"/>
      <c r="AF5" s="46"/>
      <c r="AG5" s="53"/>
      <c r="AH5" s="6"/>
    </row>
    <row r="6" spans="1:34" ht="20.25" customHeight="1" x14ac:dyDescent="0.45">
      <c r="A6" s="7" t="s">
        <v>1</v>
      </c>
      <c r="B6" s="74">
        <v>3.8709859999999998</v>
      </c>
      <c r="C6" s="74">
        <v>3.9977480000000001</v>
      </c>
      <c r="D6" s="74">
        <v>3.9892850000000002</v>
      </c>
      <c r="E6" s="74">
        <v>4.0057799999999997</v>
      </c>
      <c r="F6" s="74">
        <v>2.6988539999999999</v>
      </c>
      <c r="G6" s="74">
        <v>2.6627230000000002</v>
      </c>
      <c r="H6" s="74">
        <v>3.9995620000000001</v>
      </c>
      <c r="I6" s="74">
        <v>3.9712040000000002</v>
      </c>
      <c r="J6" s="74">
        <v>2.6038600000000001</v>
      </c>
      <c r="K6" s="74">
        <v>3.9812780000000001</v>
      </c>
      <c r="L6" s="74">
        <v>2.644736</v>
      </c>
      <c r="M6" s="74">
        <v>4.0144650000000004</v>
      </c>
      <c r="N6" s="74">
        <v>4.0245930000000003</v>
      </c>
      <c r="O6" s="74">
        <v>2.5994549999999998</v>
      </c>
      <c r="P6" s="74">
        <v>2.5877500000000002</v>
      </c>
      <c r="Q6" s="74">
        <v>2.6523279999999998</v>
      </c>
      <c r="R6" s="74">
        <v>2.606201</v>
      </c>
      <c r="S6" s="74">
        <v>3.9998230000000001</v>
      </c>
      <c r="T6" s="74">
        <v>4.0264920000000002</v>
      </c>
      <c r="U6" s="74">
        <v>4.1269859999999996</v>
      </c>
      <c r="V6" s="74">
        <v>3.971956</v>
      </c>
      <c r="W6" s="74">
        <v>4.03559</v>
      </c>
      <c r="X6" s="74">
        <v>2.6935259999999999</v>
      </c>
      <c r="Y6" s="74">
        <v>2.6937920000000002</v>
      </c>
      <c r="Z6" s="74">
        <v>2.689022</v>
      </c>
      <c r="AA6" s="74">
        <v>3.9895010000000002</v>
      </c>
      <c r="AB6" s="74">
        <v>3.9999959999999999</v>
      </c>
      <c r="AC6" s="74">
        <v>3.981223</v>
      </c>
      <c r="AD6" s="74">
        <v>4.9133570000000004</v>
      </c>
      <c r="AE6" s="74">
        <v>4.2473409999999996</v>
      </c>
      <c r="AF6" s="74">
        <v>4.2403250000000003</v>
      </c>
      <c r="AG6" s="54"/>
      <c r="AH6" s="6" t="s">
        <v>35</v>
      </c>
    </row>
    <row r="7" spans="1:34" ht="20.25" customHeight="1" x14ac:dyDescent="0.45">
      <c r="A7" s="7" t="s">
        <v>2</v>
      </c>
      <c r="B7" s="74">
        <v>10.341455</v>
      </c>
      <c r="C7" s="74">
        <v>10.7562655</v>
      </c>
      <c r="D7" s="74">
        <v>11.210422749999999</v>
      </c>
      <c r="E7" s="74">
        <v>11.6182385</v>
      </c>
      <c r="F7" s="74">
        <v>12.178620500000001</v>
      </c>
      <c r="G7" s="74">
        <v>13.333793249999999</v>
      </c>
      <c r="H7" s="74">
        <v>11.894179250000001</v>
      </c>
      <c r="I7" s="74">
        <v>11.643280499999999</v>
      </c>
      <c r="J7" s="74">
        <v>12.616642750000002</v>
      </c>
      <c r="K7" s="74">
        <v>11.493717000000002</v>
      </c>
      <c r="L7" s="74">
        <v>12.485509</v>
      </c>
      <c r="M7" s="74">
        <v>11.070609749999999</v>
      </c>
      <c r="N7" s="74">
        <v>11.20981675</v>
      </c>
      <c r="O7" s="74">
        <v>13.4612695</v>
      </c>
      <c r="P7" s="74">
        <v>12.063064999999998</v>
      </c>
      <c r="Q7" s="74">
        <v>12.981874000000001</v>
      </c>
      <c r="R7" s="74">
        <v>12.065122000000001</v>
      </c>
      <c r="S7" s="74">
        <v>11.21050775</v>
      </c>
      <c r="T7" s="74">
        <v>11.378865750000001</v>
      </c>
      <c r="U7" s="74">
        <v>10.230321249999999</v>
      </c>
      <c r="V7" s="74">
        <v>12.346563999999999</v>
      </c>
      <c r="W7" s="74">
        <v>12.54923475</v>
      </c>
      <c r="X7" s="74">
        <v>14.552051250000002</v>
      </c>
      <c r="Y7" s="74">
        <v>12.082849250000001</v>
      </c>
      <c r="Z7" s="74">
        <v>12.348572500000001</v>
      </c>
      <c r="AA7" s="74">
        <v>11.015663249999999</v>
      </c>
      <c r="AB7" s="74">
        <v>10.941319</v>
      </c>
      <c r="AC7" s="74">
        <v>10.485260250000001</v>
      </c>
      <c r="AD7" s="74">
        <v>10.678740000000001</v>
      </c>
      <c r="AE7" s="74">
        <v>10.765234249999999</v>
      </c>
      <c r="AF7" s="74">
        <v>11.359249</v>
      </c>
      <c r="AG7" s="54"/>
      <c r="AH7" s="6" t="s">
        <v>34</v>
      </c>
    </row>
    <row r="8" spans="1:34" ht="20.25" customHeight="1" x14ac:dyDescent="0.4">
      <c r="B8" s="37">
        <f t="shared" ref="B8:AF8" si="0">SUM(B6:B7)</f>
        <v>14.212441</v>
      </c>
      <c r="C8" s="37">
        <f t="shared" si="0"/>
        <v>14.754013499999999</v>
      </c>
      <c r="D8" s="37">
        <f t="shared" si="0"/>
        <v>15.19970775</v>
      </c>
      <c r="E8" s="37">
        <f t="shared" si="0"/>
        <v>15.6240185</v>
      </c>
      <c r="F8" s="37">
        <f t="shared" si="0"/>
        <v>14.877474500000002</v>
      </c>
      <c r="G8" s="37">
        <f t="shared" si="0"/>
        <v>15.996516249999999</v>
      </c>
      <c r="H8" s="37">
        <f t="shared" si="0"/>
        <v>15.893741250000001</v>
      </c>
      <c r="I8" s="37">
        <f t="shared" si="0"/>
        <v>15.6144845</v>
      </c>
      <c r="J8" s="37">
        <f t="shared" si="0"/>
        <v>15.220502750000001</v>
      </c>
      <c r="K8" s="37">
        <f t="shared" si="0"/>
        <v>15.474995000000002</v>
      </c>
      <c r="L8" s="37">
        <f t="shared" si="0"/>
        <v>15.130245</v>
      </c>
      <c r="M8" s="37">
        <f t="shared" si="0"/>
        <v>15.08507475</v>
      </c>
      <c r="N8" s="37">
        <f t="shared" si="0"/>
        <v>15.234409750000001</v>
      </c>
      <c r="O8" s="37">
        <f t="shared" si="0"/>
        <v>16.060724499999999</v>
      </c>
      <c r="P8" s="37">
        <f t="shared" si="0"/>
        <v>14.650814999999998</v>
      </c>
      <c r="Q8" s="37">
        <f t="shared" si="0"/>
        <v>15.634202000000002</v>
      </c>
      <c r="R8" s="37">
        <f t="shared" si="0"/>
        <v>14.671323000000001</v>
      </c>
      <c r="S8" s="37">
        <f t="shared" si="0"/>
        <v>15.210330750000001</v>
      </c>
      <c r="T8" s="37">
        <f t="shared" si="0"/>
        <v>15.40535775</v>
      </c>
      <c r="U8" s="37">
        <f t="shared" si="0"/>
        <v>14.357307249999998</v>
      </c>
      <c r="V8" s="37">
        <f t="shared" si="0"/>
        <v>16.318519999999999</v>
      </c>
      <c r="W8" s="37">
        <f t="shared" si="0"/>
        <v>16.584824749999999</v>
      </c>
      <c r="X8" s="37">
        <f t="shared" si="0"/>
        <v>17.24557725</v>
      </c>
      <c r="Y8" s="37">
        <f t="shared" si="0"/>
        <v>14.776641250000001</v>
      </c>
      <c r="Z8" s="37">
        <f t="shared" si="0"/>
        <v>15.037594500000001</v>
      </c>
      <c r="AA8" s="37">
        <f t="shared" si="0"/>
        <v>15.00516425</v>
      </c>
      <c r="AB8" s="37">
        <f t="shared" si="0"/>
        <v>14.941314999999999</v>
      </c>
      <c r="AC8" s="37">
        <f t="shared" si="0"/>
        <v>14.466483250000001</v>
      </c>
      <c r="AD8" s="37">
        <f t="shared" si="0"/>
        <v>15.592097000000003</v>
      </c>
      <c r="AE8" s="37">
        <f t="shared" si="0"/>
        <v>15.012575249999998</v>
      </c>
      <c r="AF8" s="37">
        <f t="shared" si="0"/>
        <v>15.599574</v>
      </c>
      <c r="AG8" s="37">
        <f>AVERAGE(C8:AF8)</f>
        <v>15.355853675000001</v>
      </c>
      <c r="AH8" s="18">
        <v>88.6</v>
      </c>
    </row>
    <row r="9" spans="1:34" ht="20.25" customHeight="1" x14ac:dyDescent="0.4">
      <c r="A9" s="8" t="s">
        <v>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37"/>
    </row>
    <row r="10" spans="1:34" ht="20.25" customHeight="1" x14ac:dyDescent="0.4">
      <c r="A10" s="7" t="s">
        <v>18</v>
      </c>
      <c r="B10" s="73">
        <v>19.533799999999999</v>
      </c>
      <c r="C10" s="73">
        <v>18.250799999999998</v>
      </c>
      <c r="D10" s="73">
        <v>18.629200000000001</v>
      </c>
      <c r="E10" s="73">
        <v>22.756699999999999</v>
      </c>
      <c r="F10" s="73">
        <v>15.748333333333333</v>
      </c>
      <c r="G10" s="73">
        <v>18.006733333333337</v>
      </c>
      <c r="H10" s="73">
        <v>23.61463333333333</v>
      </c>
      <c r="I10" s="73">
        <v>13.8766</v>
      </c>
      <c r="J10" s="73">
        <v>18.349799999999998</v>
      </c>
      <c r="K10" s="73">
        <v>17.741799999999998</v>
      </c>
      <c r="L10" s="73">
        <v>22.1021</v>
      </c>
      <c r="M10" s="73">
        <v>17.119866666666663</v>
      </c>
      <c r="N10" s="73">
        <v>20.384466666666665</v>
      </c>
      <c r="O10" s="73">
        <v>17.495466666666662</v>
      </c>
      <c r="P10" s="73">
        <v>19.8888</v>
      </c>
      <c r="Q10" s="73">
        <v>19.474899999999998</v>
      </c>
      <c r="R10" s="73">
        <v>18.413599999999999</v>
      </c>
      <c r="S10" s="73">
        <v>19.696999999999999</v>
      </c>
      <c r="T10" s="73">
        <v>17.537033333333333</v>
      </c>
      <c r="U10" s="73">
        <v>21.265483333333332</v>
      </c>
      <c r="V10" s="73">
        <v>17.101183333333335</v>
      </c>
      <c r="W10" s="73">
        <v>18.3202</v>
      </c>
      <c r="X10" s="73">
        <v>19.432600000000001</v>
      </c>
      <c r="Y10" s="73">
        <v>18.554099999999998</v>
      </c>
      <c r="Z10" s="73">
        <v>24.129199999999997</v>
      </c>
      <c r="AA10" s="73">
        <v>16.227233333333334</v>
      </c>
      <c r="AB10" s="73">
        <v>21.696533333333335</v>
      </c>
      <c r="AC10" s="73">
        <v>17.372033333333334</v>
      </c>
      <c r="AD10" s="73">
        <v>20.7636</v>
      </c>
      <c r="AE10" s="73">
        <v>22.912399999999998</v>
      </c>
      <c r="AF10" s="73">
        <v>14.7302</v>
      </c>
      <c r="AG10" s="37">
        <f>AVERAGE(B10:AF10)</f>
        <v>19.068593548387096</v>
      </c>
      <c r="AH10" s="6" t="s">
        <v>36</v>
      </c>
    </row>
    <row r="11" spans="1:34" ht="20.25" customHeight="1" x14ac:dyDescent="0.4">
      <c r="A11" s="6" t="s">
        <v>26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-0.47199999999999998</v>
      </c>
      <c r="L11" s="73">
        <v>-0.158</v>
      </c>
      <c r="M11" s="73">
        <v>-0.26500000000000001</v>
      </c>
      <c r="N11" s="73">
        <v>-0.28399999999999997</v>
      </c>
      <c r="O11" s="73">
        <v>-0.248</v>
      </c>
      <c r="P11" s="73">
        <v>-0.373</v>
      </c>
      <c r="Q11" s="73">
        <v>-0.39099999999999996</v>
      </c>
      <c r="R11" s="73">
        <v>-0.42399999999999999</v>
      </c>
      <c r="S11" s="73">
        <v>-0.437</v>
      </c>
      <c r="T11" s="73">
        <v>-0.28599999999999998</v>
      </c>
      <c r="U11" s="73">
        <v>-0.51700000000000002</v>
      </c>
      <c r="V11" s="73">
        <v>-0.309</v>
      </c>
      <c r="W11" s="73">
        <v>-0.502</v>
      </c>
      <c r="X11" s="73">
        <v>-0.434</v>
      </c>
      <c r="Y11" s="73">
        <v>-0.13999999999999999</v>
      </c>
      <c r="Z11" s="73">
        <v>-0.14399999999999999</v>
      </c>
      <c r="AA11" s="73">
        <v>-0.19699999999999998</v>
      </c>
      <c r="AB11" s="73">
        <v>-0.19999999999999998</v>
      </c>
      <c r="AC11" s="73">
        <v>-6.9999999999999993E-3</v>
      </c>
      <c r="AD11" s="73">
        <v>0</v>
      </c>
      <c r="AE11" s="73">
        <v>0</v>
      </c>
      <c r="AF11" s="73">
        <v>0</v>
      </c>
      <c r="AG11" s="37">
        <f>SUM(B11:AF11)</f>
        <v>-5.7879999999999994</v>
      </c>
      <c r="AH11" s="18">
        <f>SUM(D11:AF11)</f>
        <v>-5.7879999999999994</v>
      </c>
    </row>
    <row r="12" spans="1:34" ht="20.25" customHeight="1" x14ac:dyDescent="0.4">
      <c r="A12" s="7" t="s">
        <v>5</v>
      </c>
      <c r="B12" s="73">
        <v>0.42141999999999996</v>
      </c>
      <c r="C12" s="73">
        <v>0.50110999999999994</v>
      </c>
      <c r="D12" s="73">
        <v>0.52146999999999999</v>
      </c>
      <c r="E12" s="73">
        <v>0.53083999999999998</v>
      </c>
      <c r="F12" s="73">
        <v>0.53103</v>
      </c>
      <c r="G12" s="73">
        <v>0.54549999999999998</v>
      </c>
      <c r="H12" s="73">
        <v>0.54650999999999994</v>
      </c>
      <c r="I12" s="73">
        <v>0.53284999999999993</v>
      </c>
      <c r="J12" s="73">
        <v>0.52307999999999999</v>
      </c>
      <c r="K12" s="73">
        <v>0.54803000000000002</v>
      </c>
      <c r="L12" s="73">
        <v>0.61329</v>
      </c>
      <c r="M12" s="73">
        <v>0.79692999999999992</v>
      </c>
      <c r="N12" s="73">
        <v>0.86380999999999997</v>
      </c>
      <c r="O12" s="73">
        <v>0.82223999999999997</v>
      </c>
      <c r="P12" s="73">
        <v>0.85421999999999998</v>
      </c>
      <c r="Q12" s="73">
        <v>0.79605999999999999</v>
      </c>
      <c r="R12" s="73">
        <v>0.76840999999999993</v>
      </c>
      <c r="S12" s="73">
        <v>0.46271999999999996</v>
      </c>
      <c r="T12" s="73">
        <v>0.38711999999999996</v>
      </c>
      <c r="U12" s="73">
        <v>0.41869999999999996</v>
      </c>
      <c r="V12" s="73">
        <v>0.42671999999999999</v>
      </c>
      <c r="W12" s="73">
        <v>0.49902999999999997</v>
      </c>
      <c r="X12" s="73">
        <v>0.46747</v>
      </c>
      <c r="Y12" s="73">
        <v>0.38583999999999996</v>
      </c>
      <c r="Z12" s="73">
        <v>0.39215</v>
      </c>
      <c r="AA12" s="73">
        <v>0.39223999999999998</v>
      </c>
      <c r="AB12" s="73">
        <v>0.41486999999999996</v>
      </c>
      <c r="AC12" s="73">
        <v>0.41413</v>
      </c>
      <c r="AD12" s="73">
        <v>0.49739</v>
      </c>
      <c r="AE12" s="73">
        <v>0.79703000000000002</v>
      </c>
      <c r="AF12" s="73">
        <v>0.76266999999999996</v>
      </c>
      <c r="AG12" s="37">
        <f>AVERAGE(B12:AF12)</f>
        <v>0.56241548387096763</v>
      </c>
    </row>
    <row r="13" spans="1:34" ht="20.25" customHeight="1" x14ac:dyDescent="0.4">
      <c r="A13" s="7" t="s">
        <v>6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0.46346399999999999</v>
      </c>
      <c r="R13" s="73">
        <v>0.52948899999999999</v>
      </c>
      <c r="S13" s="73">
        <v>0.51974699999999996</v>
      </c>
      <c r="T13" s="73">
        <v>0</v>
      </c>
      <c r="U13" s="73">
        <v>0.93841699999999995</v>
      </c>
      <c r="V13" s="73">
        <v>0.52710000000000001</v>
      </c>
      <c r="W13" s="73">
        <v>7.6022999999999993E-2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37"/>
    </row>
    <row r="14" spans="1:34" ht="20.25" customHeight="1" x14ac:dyDescent="0.4">
      <c r="A14" s="7" t="s">
        <v>7</v>
      </c>
      <c r="B14" s="73">
        <v>0.31715199999999999</v>
      </c>
      <c r="C14" s="73">
        <v>7.4051999999999993E-2</v>
      </c>
      <c r="D14" s="73">
        <v>0</v>
      </c>
      <c r="E14" s="73">
        <v>0.13613600000000001</v>
      </c>
      <c r="F14" s="73">
        <v>0</v>
      </c>
      <c r="G14" s="73">
        <v>0</v>
      </c>
      <c r="H14" s="73">
        <v>0</v>
      </c>
      <c r="I14" s="73">
        <v>0</v>
      </c>
      <c r="J14" s="73">
        <v>0.30518400000000001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0.77193599999999996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0.59092</v>
      </c>
      <c r="AF14" s="73">
        <v>5.6099999999999997E-2</v>
      </c>
      <c r="AG14" s="37"/>
    </row>
    <row r="15" spans="1:34" ht="20.25" customHeight="1" x14ac:dyDescent="0.4">
      <c r="B15" s="37">
        <f t="shared" ref="B15:AF15" si="1">SUM(B10:B14)</f>
        <v>20.272372000000001</v>
      </c>
      <c r="C15" s="37">
        <f t="shared" si="1"/>
        <v>18.825961999999997</v>
      </c>
      <c r="D15" s="37">
        <f t="shared" si="1"/>
        <v>19.150670000000002</v>
      </c>
      <c r="E15" s="37">
        <f t="shared" si="1"/>
        <v>23.423676</v>
      </c>
      <c r="F15" s="37">
        <f>SUM(F10:F14)</f>
        <v>16.279363333333333</v>
      </c>
      <c r="G15" s="37">
        <f t="shared" si="1"/>
        <v>18.552233333333337</v>
      </c>
      <c r="H15" s="37">
        <f t="shared" si="1"/>
        <v>24.161143333333332</v>
      </c>
      <c r="I15" s="37">
        <f t="shared" si="1"/>
        <v>14.40945</v>
      </c>
      <c r="J15" s="37">
        <f>SUM(J10:J14)</f>
        <v>19.178063999999999</v>
      </c>
      <c r="K15" s="37">
        <f>SUM(K10:K14)</f>
        <v>17.817829999999997</v>
      </c>
      <c r="L15" s="37">
        <f t="shared" si="1"/>
        <v>22.557389999999998</v>
      </c>
      <c r="M15" s="37">
        <f t="shared" si="1"/>
        <v>17.651796666666662</v>
      </c>
      <c r="N15" s="37">
        <f t="shared" si="1"/>
        <v>20.964276666666667</v>
      </c>
      <c r="O15" s="37">
        <f t="shared" si="1"/>
        <v>18.069706666666661</v>
      </c>
      <c r="P15" s="37">
        <f t="shared" si="1"/>
        <v>20.37002</v>
      </c>
      <c r="Q15" s="37">
        <f t="shared" si="1"/>
        <v>20.343423999999999</v>
      </c>
      <c r="R15" s="37">
        <f t="shared" si="1"/>
        <v>19.287499</v>
      </c>
      <c r="S15" s="37">
        <f t="shared" si="1"/>
        <v>20.242466999999998</v>
      </c>
      <c r="T15" s="37">
        <f t="shared" si="1"/>
        <v>17.638153333333332</v>
      </c>
      <c r="U15" s="37">
        <f t="shared" si="1"/>
        <v>22.105600333333335</v>
      </c>
      <c r="V15" s="37">
        <f t="shared" si="1"/>
        <v>18.517939333333334</v>
      </c>
      <c r="W15" s="37">
        <f t="shared" si="1"/>
        <v>18.393253000000001</v>
      </c>
      <c r="X15" s="37">
        <f t="shared" si="1"/>
        <v>19.466069999999998</v>
      </c>
      <c r="Y15" s="37">
        <f t="shared" si="1"/>
        <v>18.799939999999999</v>
      </c>
      <c r="Z15" s="37">
        <f t="shared" si="1"/>
        <v>24.37735</v>
      </c>
      <c r="AA15" s="37">
        <f t="shared" si="1"/>
        <v>16.422473333333336</v>
      </c>
      <c r="AB15" s="37">
        <f t="shared" si="1"/>
        <v>21.911403333333336</v>
      </c>
      <c r="AC15" s="37">
        <f t="shared" si="1"/>
        <v>17.779163333333333</v>
      </c>
      <c r="AD15" s="37">
        <f t="shared" si="1"/>
        <v>21.26099</v>
      </c>
      <c r="AE15" s="37">
        <f t="shared" si="1"/>
        <v>24.300349999999998</v>
      </c>
      <c r="AF15" s="37">
        <f t="shared" si="1"/>
        <v>15.548970000000001</v>
      </c>
      <c r="AG15" s="37">
        <f>AVERAGE(C15:AF15)</f>
        <v>19.593554266666668</v>
      </c>
    </row>
    <row r="16" spans="1:34" ht="20.25" customHeight="1" x14ac:dyDescent="0.4">
      <c r="A16" s="8" t="s">
        <v>40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37"/>
    </row>
    <row r="17" spans="1:34" ht="20.25" customHeight="1" x14ac:dyDescent="0.4">
      <c r="A17" s="7" t="s">
        <v>8</v>
      </c>
      <c r="B17" s="75">
        <v>12.02</v>
      </c>
      <c r="C17" s="75">
        <v>13.38</v>
      </c>
      <c r="D17" s="75">
        <v>12.67</v>
      </c>
      <c r="E17" s="75">
        <v>12.74</v>
      </c>
      <c r="F17" s="75">
        <v>12.8</v>
      </c>
      <c r="G17" s="75">
        <v>12.43</v>
      </c>
      <c r="H17" s="75">
        <v>13.89</v>
      </c>
      <c r="I17" s="75">
        <v>14.43</v>
      </c>
      <c r="J17" s="75">
        <v>15.02</v>
      </c>
      <c r="K17" s="75">
        <v>12.94</v>
      </c>
      <c r="L17" s="75">
        <v>13</v>
      </c>
      <c r="M17" s="75">
        <v>14.28</v>
      </c>
      <c r="N17" s="75">
        <v>13.08</v>
      </c>
      <c r="O17" s="75">
        <v>15.41</v>
      </c>
      <c r="P17" s="75">
        <v>12.75</v>
      </c>
      <c r="Q17" s="75">
        <v>16.18</v>
      </c>
      <c r="R17" s="75">
        <v>13.1</v>
      </c>
      <c r="S17" s="75">
        <v>14.18</v>
      </c>
      <c r="T17" s="75">
        <v>14.82</v>
      </c>
      <c r="U17" s="75">
        <v>14.29</v>
      </c>
      <c r="V17" s="75">
        <v>16.23</v>
      </c>
      <c r="W17" s="75">
        <v>16.22</v>
      </c>
      <c r="X17" s="75">
        <v>14.7</v>
      </c>
      <c r="Y17" s="75">
        <v>15.31</v>
      </c>
      <c r="Z17" s="75">
        <v>15</v>
      </c>
      <c r="AA17" s="75">
        <v>14.52</v>
      </c>
      <c r="AB17" s="75">
        <v>14.8</v>
      </c>
      <c r="AC17" s="75">
        <v>13.96</v>
      </c>
      <c r="AD17" s="75">
        <v>12.9</v>
      </c>
      <c r="AE17" s="75">
        <v>14.85</v>
      </c>
      <c r="AF17" s="75">
        <v>12.58</v>
      </c>
      <c r="AG17" s="37">
        <f>AVERAGE(C17:AF17)</f>
        <v>14.081999999999999</v>
      </c>
      <c r="AH17" s="6" t="s">
        <v>36</v>
      </c>
    </row>
    <row r="18" spans="1:34" ht="20.25" customHeight="1" x14ac:dyDescent="0.4">
      <c r="A18" s="6" t="s">
        <v>26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37">
        <f>AVERAGE(C18:AF18)</f>
        <v>0</v>
      </c>
      <c r="AH18" s="18">
        <f>SUM(D18:AF18)</f>
        <v>0</v>
      </c>
    </row>
    <row r="19" spans="1:34" ht="20.25" customHeight="1" x14ac:dyDescent="0.4">
      <c r="A19" s="7" t="s">
        <v>9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23"/>
    </row>
    <row r="20" spans="1:34" ht="20.25" customHeight="1" x14ac:dyDescent="0.4">
      <c r="A20" s="7" t="s">
        <v>23</v>
      </c>
      <c r="B20" s="78">
        <v>62</v>
      </c>
      <c r="C20" s="78">
        <v>62</v>
      </c>
      <c r="D20" s="78">
        <v>65</v>
      </c>
      <c r="E20" s="78">
        <v>73</v>
      </c>
      <c r="F20" s="78">
        <v>66</v>
      </c>
      <c r="G20" s="78">
        <v>65</v>
      </c>
      <c r="H20" s="78">
        <v>64</v>
      </c>
      <c r="I20" s="78">
        <v>88</v>
      </c>
      <c r="J20" s="78">
        <v>67</v>
      </c>
      <c r="K20" s="78">
        <v>67</v>
      </c>
      <c r="L20" s="78">
        <v>70</v>
      </c>
      <c r="M20" s="78">
        <v>90</v>
      </c>
      <c r="N20" s="78">
        <v>65</v>
      </c>
      <c r="O20" s="78">
        <v>72</v>
      </c>
      <c r="P20" s="78">
        <v>66</v>
      </c>
      <c r="Q20" s="78">
        <v>80</v>
      </c>
      <c r="R20" s="78">
        <v>70</v>
      </c>
      <c r="S20" s="78">
        <v>70</v>
      </c>
      <c r="T20" s="78">
        <v>78</v>
      </c>
      <c r="U20" s="78">
        <v>60</v>
      </c>
      <c r="V20" s="78">
        <v>75</v>
      </c>
      <c r="W20" s="78">
        <v>86</v>
      </c>
      <c r="X20" s="78">
        <v>93</v>
      </c>
      <c r="Y20" s="78">
        <v>66</v>
      </c>
      <c r="Z20" s="80">
        <v>87</v>
      </c>
      <c r="AA20" s="78">
        <v>95</v>
      </c>
      <c r="AB20" s="78">
        <v>85</v>
      </c>
      <c r="AC20" s="78">
        <v>66</v>
      </c>
      <c r="AD20" s="78">
        <v>88</v>
      </c>
      <c r="AE20" s="78">
        <v>82</v>
      </c>
      <c r="AF20" s="78">
        <v>65</v>
      </c>
      <c r="AG20" s="37">
        <f>AVERAGE(C20:AF20)</f>
        <v>74.2</v>
      </c>
    </row>
    <row r="21" spans="1:34" ht="20.25" customHeight="1" x14ac:dyDescent="0.4">
      <c r="A21" s="7" t="s">
        <v>22</v>
      </c>
      <c r="B21" s="79"/>
      <c r="C21" s="79"/>
      <c r="D21" s="79"/>
      <c r="E21" s="79"/>
      <c r="F21" s="79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9"/>
      <c r="S21" s="79"/>
      <c r="T21" s="79"/>
      <c r="U21" s="78">
        <v>415</v>
      </c>
      <c r="V21" s="78">
        <v>546</v>
      </c>
      <c r="W21" s="78">
        <v>820</v>
      </c>
      <c r="X21" s="78">
        <v>900</v>
      </c>
      <c r="Y21" s="78">
        <v>990</v>
      </c>
      <c r="Z21" s="80">
        <v>1020</v>
      </c>
      <c r="AA21" s="78">
        <v>780</v>
      </c>
      <c r="AB21" s="78">
        <v>760</v>
      </c>
      <c r="AC21" s="78">
        <v>822</v>
      </c>
      <c r="AD21" s="78">
        <v>910</v>
      </c>
      <c r="AE21" s="78">
        <v>1180</v>
      </c>
      <c r="AF21" s="78">
        <v>1170</v>
      </c>
      <c r="AG21" s="44"/>
    </row>
    <row r="22" spans="1:34" ht="20.25" customHeight="1" x14ac:dyDescent="0.4">
      <c r="A22" s="7" t="s">
        <v>24</v>
      </c>
      <c r="B22" s="79"/>
      <c r="C22" s="79"/>
      <c r="D22" s="79"/>
      <c r="E22" s="79"/>
      <c r="F22" s="79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9"/>
      <c r="S22" s="79"/>
      <c r="T22" s="79"/>
      <c r="U22" s="78">
        <v>260</v>
      </c>
      <c r="V22" s="78">
        <v>206</v>
      </c>
      <c r="W22" s="78">
        <v>470</v>
      </c>
      <c r="X22" s="78">
        <v>600</v>
      </c>
      <c r="Y22" s="78">
        <v>740</v>
      </c>
      <c r="Z22" s="80">
        <v>820</v>
      </c>
      <c r="AA22" s="78">
        <v>480</v>
      </c>
      <c r="AB22" s="78">
        <v>348</v>
      </c>
      <c r="AC22" s="78">
        <v>570</v>
      </c>
      <c r="AD22" s="78">
        <v>697</v>
      </c>
      <c r="AE22" s="78">
        <v>670</v>
      </c>
      <c r="AF22" s="78">
        <v>670</v>
      </c>
      <c r="AG22" s="44"/>
    </row>
    <row r="23" spans="1:34" ht="20.25" customHeight="1" x14ac:dyDescent="0.4">
      <c r="A23" s="7" t="s">
        <v>25</v>
      </c>
      <c r="B23" s="79"/>
      <c r="C23" s="79"/>
      <c r="D23" s="79"/>
      <c r="E23" s="79"/>
      <c r="F23" s="79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9"/>
      <c r="S23" s="79"/>
      <c r="T23" s="79"/>
      <c r="U23" s="78">
        <v>70</v>
      </c>
      <c r="V23" s="78">
        <v>69</v>
      </c>
      <c r="W23" s="78">
        <v>80</v>
      </c>
      <c r="X23" s="78">
        <v>85</v>
      </c>
      <c r="Y23" s="78">
        <v>71</v>
      </c>
      <c r="Z23" s="80">
        <v>68</v>
      </c>
      <c r="AA23" s="78">
        <v>90</v>
      </c>
      <c r="AB23" s="78">
        <v>80</v>
      </c>
      <c r="AC23" s="78">
        <v>72</v>
      </c>
      <c r="AD23" s="78">
        <v>73</v>
      </c>
      <c r="AE23" s="78">
        <v>76</v>
      </c>
      <c r="AF23" s="78">
        <v>70</v>
      </c>
      <c r="AG23" s="44"/>
    </row>
    <row r="24" spans="1:34" ht="20.25" customHeight="1" x14ac:dyDescent="0.4">
      <c r="A24" s="7" t="s">
        <v>17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9"/>
      <c r="AB24" s="79"/>
      <c r="AC24" s="79"/>
      <c r="AD24" s="79"/>
      <c r="AE24" s="79"/>
      <c r="AF24" s="77"/>
      <c r="AG24" s="23"/>
    </row>
    <row r="25" spans="1:34" ht="20.25" customHeight="1" x14ac:dyDescent="0.4">
      <c r="A25" s="7" t="s">
        <v>5</v>
      </c>
      <c r="B25" s="76">
        <v>0.73</v>
      </c>
      <c r="C25" s="76">
        <v>0.73</v>
      </c>
      <c r="D25" s="76">
        <v>0.73</v>
      </c>
      <c r="E25" s="76">
        <v>0.73</v>
      </c>
      <c r="F25" s="76">
        <v>0.73</v>
      </c>
      <c r="G25" s="76">
        <v>0.73</v>
      </c>
      <c r="H25" s="76">
        <v>0.73</v>
      </c>
      <c r="I25" s="76">
        <v>0.73</v>
      </c>
      <c r="J25" s="76">
        <v>0.73</v>
      </c>
      <c r="K25" s="76">
        <v>0.73</v>
      </c>
      <c r="L25" s="76">
        <v>0.73</v>
      </c>
      <c r="M25" s="76">
        <v>0.73</v>
      </c>
      <c r="N25" s="76">
        <v>0.73</v>
      </c>
      <c r="O25" s="76">
        <v>0.73</v>
      </c>
      <c r="P25" s="76">
        <v>0.73</v>
      </c>
      <c r="Q25" s="76">
        <v>0.73</v>
      </c>
      <c r="R25" s="76">
        <v>0.73</v>
      </c>
      <c r="S25" s="76">
        <v>0.73</v>
      </c>
      <c r="T25" s="76">
        <v>0.73</v>
      </c>
      <c r="U25" s="76">
        <v>0.73</v>
      </c>
      <c r="V25" s="76">
        <v>0.52</v>
      </c>
      <c r="W25" s="76">
        <v>0.52</v>
      </c>
      <c r="X25" s="76">
        <v>0.52</v>
      </c>
      <c r="Y25" s="76">
        <v>0.52</v>
      </c>
      <c r="Z25" s="76">
        <v>0.52</v>
      </c>
      <c r="AA25" s="76">
        <v>0.52</v>
      </c>
      <c r="AB25" s="76">
        <v>0.52</v>
      </c>
      <c r="AC25" s="76">
        <v>0.5</v>
      </c>
      <c r="AD25" s="76">
        <v>0.5</v>
      </c>
      <c r="AE25" s="76">
        <v>0.5</v>
      </c>
      <c r="AF25" s="76">
        <v>0.5</v>
      </c>
      <c r="AG25" s="37">
        <f>AVERAGE(C25:AF25)</f>
        <v>0.65033333333333343</v>
      </c>
    </row>
    <row r="26" spans="1:34" ht="20.25" customHeight="1" x14ac:dyDescent="0.4">
      <c r="A26" s="7" t="s">
        <v>10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23"/>
    </row>
    <row r="27" spans="1:34" ht="20.25" customHeight="1" x14ac:dyDescent="0.4">
      <c r="A27" s="7" t="s">
        <v>7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23"/>
    </row>
    <row r="28" spans="1:34" ht="20.25" customHeight="1" x14ac:dyDescent="0.4">
      <c r="B28" s="37">
        <f>SUM(B17+B18+B19+B24+B25+B26+B27)</f>
        <v>12.75</v>
      </c>
      <c r="C28" s="37">
        <f t="shared" ref="C28:Z28" si="2">SUM(C17+C18+C19+C24+C25+C26+C27)</f>
        <v>14.110000000000001</v>
      </c>
      <c r="D28" s="37">
        <f t="shared" si="2"/>
        <v>13.4</v>
      </c>
      <c r="E28" s="37">
        <f t="shared" si="2"/>
        <v>13.47</v>
      </c>
      <c r="F28" s="37">
        <f t="shared" si="2"/>
        <v>13.530000000000001</v>
      </c>
      <c r="G28" s="37">
        <f t="shared" si="2"/>
        <v>13.16</v>
      </c>
      <c r="H28" s="37">
        <f t="shared" si="2"/>
        <v>14.620000000000001</v>
      </c>
      <c r="I28" s="37">
        <f t="shared" si="2"/>
        <v>15.16</v>
      </c>
      <c r="J28" s="37">
        <f t="shared" si="2"/>
        <v>15.75</v>
      </c>
      <c r="K28" s="37">
        <f t="shared" si="2"/>
        <v>13.67</v>
      </c>
      <c r="L28" s="37">
        <f t="shared" si="2"/>
        <v>13.73</v>
      </c>
      <c r="M28" s="37">
        <f t="shared" si="2"/>
        <v>15.01</v>
      </c>
      <c r="N28" s="37">
        <f t="shared" si="2"/>
        <v>13.81</v>
      </c>
      <c r="O28" s="37">
        <f t="shared" si="2"/>
        <v>16.14</v>
      </c>
      <c r="P28" s="37">
        <f t="shared" si="2"/>
        <v>13.48</v>
      </c>
      <c r="Q28" s="37">
        <f t="shared" si="2"/>
        <v>16.91</v>
      </c>
      <c r="R28" s="37">
        <f t="shared" si="2"/>
        <v>13.83</v>
      </c>
      <c r="S28" s="37">
        <f t="shared" si="2"/>
        <v>14.91</v>
      </c>
      <c r="T28" s="37">
        <f t="shared" si="2"/>
        <v>15.55</v>
      </c>
      <c r="U28" s="37">
        <f t="shared" si="2"/>
        <v>15.02</v>
      </c>
      <c r="V28" s="37">
        <f t="shared" si="2"/>
        <v>16.75</v>
      </c>
      <c r="W28" s="37">
        <f t="shared" si="2"/>
        <v>16.739999999999998</v>
      </c>
      <c r="X28" s="37">
        <f t="shared" si="2"/>
        <v>15.219999999999999</v>
      </c>
      <c r="Y28" s="37">
        <f t="shared" si="2"/>
        <v>15.83</v>
      </c>
      <c r="Z28" s="37">
        <f t="shared" si="2"/>
        <v>15.52</v>
      </c>
      <c r="AA28" s="37">
        <f t="shared" ref="AA28:AF28" si="3">SUM(AA17+AA18+AA19+AA24+AA25+AA26+AA27)</f>
        <v>15.04</v>
      </c>
      <c r="AB28" s="37">
        <f t="shared" si="3"/>
        <v>15.32</v>
      </c>
      <c r="AC28" s="37">
        <f t="shared" si="3"/>
        <v>14.46</v>
      </c>
      <c r="AD28" s="37">
        <f t="shared" si="3"/>
        <v>13.4</v>
      </c>
      <c r="AE28" s="37">
        <f t="shared" si="3"/>
        <v>15.35</v>
      </c>
      <c r="AF28" s="37">
        <f t="shared" si="3"/>
        <v>13.08</v>
      </c>
      <c r="AG28" s="37">
        <f>AVERAGE(C28:AF28)</f>
        <v>14.732333333333333</v>
      </c>
      <c r="AH28" s="6"/>
    </row>
    <row r="29" spans="1:34" ht="20.25" customHeight="1" x14ac:dyDescent="0.4">
      <c r="A29" s="8" t="s">
        <v>11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37"/>
      <c r="AH29" s="6" t="s">
        <v>37</v>
      </c>
    </row>
    <row r="30" spans="1:34" ht="20.25" customHeight="1" x14ac:dyDescent="0.4">
      <c r="A30" s="7" t="s">
        <v>12</v>
      </c>
      <c r="B30" s="26"/>
      <c r="C30" s="26"/>
      <c r="D30" s="26"/>
      <c r="E30" s="26"/>
      <c r="F30" s="26">
        <v>2.7373846153846153</v>
      </c>
      <c r="G30" s="26"/>
      <c r="H30" s="26"/>
      <c r="I30" s="26"/>
      <c r="J30" s="26">
        <v>2.3279999999999998</v>
      </c>
      <c r="K30" s="26">
        <v>3.0404615384615394</v>
      </c>
      <c r="L30" s="26"/>
      <c r="M30" s="26"/>
      <c r="N30" s="26">
        <v>2.5539999999999994</v>
      </c>
      <c r="O30" s="26">
        <v>2.6260000000000003</v>
      </c>
      <c r="P30" s="26">
        <v>2.1419999999999999</v>
      </c>
      <c r="Q30" s="26">
        <v>2.7754166666666662</v>
      </c>
      <c r="R30" s="26">
        <v>2.7560000000000002</v>
      </c>
      <c r="S30" s="26">
        <v>1.8979999999999999</v>
      </c>
      <c r="T30" s="26">
        <v>2.1409999999999991</v>
      </c>
      <c r="U30" s="26">
        <v>1.4870000000000003</v>
      </c>
      <c r="V30" s="26">
        <v>1.5560000000000005</v>
      </c>
      <c r="W30" s="26">
        <v>1.7620000000000002</v>
      </c>
      <c r="X30" s="26">
        <v>2.5255833333333331</v>
      </c>
      <c r="Y30" s="26">
        <v>2.6686153846153848</v>
      </c>
      <c r="Z30" s="26">
        <v>2.4950000000000006</v>
      </c>
      <c r="AA30" s="26">
        <v>2.2450000000000006</v>
      </c>
      <c r="AB30" s="26">
        <v>2.0850000000000004</v>
      </c>
      <c r="AC30" s="26">
        <v>0.7599999999999999</v>
      </c>
      <c r="AD30" s="26">
        <v>2.6179999999999994</v>
      </c>
      <c r="AE30" s="26">
        <v>2.5749999999999997</v>
      </c>
      <c r="AF30" s="26">
        <v>2.540166666666666</v>
      </c>
      <c r="AG30" s="37"/>
      <c r="AH30" s="6" t="s">
        <v>34</v>
      </c>
    </row>
    <row r="31" spans="1:34" ht="20.25" customHeight="1" x14ac:dyDescent="0.4">
      <c r="A31" s="7" t="s">
        <v>27</v>
      </c>
      <c r="B31" s="26">
        <v>1.3299999999999998</v>
      </c>
      <c r="C31" s="26">
        <v>2.3590000000000004</v>
      </c>
      <c r="D31" s="26">
        <v>2.3769999999999993</v>
      </c>
      <c r="E31" s="26">
        <v>2.4116923076923071</v>
      </c>
      <c r="F31" s="26"/>
      <c r="G31" s="26">
        <v>2.6490000000000005</v>
      </c>
      <c r="H31" s="26">
        <v>1.6930000000000003</v>
      </c>
      <c r="I31" s="26">
        <v>2.4690000000000003</v>
      </c>
      <c r="J31" s="26"/>
      <c r="K31" s="26"/>
      <c r="L31" s="26">
        <v>3.2969230769230768</v>
      </c>
      <c r="M31" s="26">
        <v>3.1019999999999994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37">
        <f>SUM(B31:AF31)</f>
        <v>21.687615384615384</v>
      </c>
      <c r="AH31" s="6">
        <v>-10.68</v>
      </c>
    </row>
    <row r="32" spans="1:34" ht="20.25" customHeight="1" x14ac:dyDescent="0.4">
      <c r="A32" s="7" t="s">
        <v>4</v>
      </c>
      <c r="B32" s="26">
        <v>1.3477999999999999</v>
      </c>
      <c r="C32" s="26">
        <v>1.3337000000000001</v>
      </c>
      <c r="D32" s="26">
        <v>1.3337000000000001</v>
      </c>
      <c r="E32" s="26">
        <v>1.0318000000000001</v>
      </c>
      <c r="F32" s="26">
        <v>1.0318000000000001</v>
      </c>
      <c r="G32" s="26">
        <v>1.1657999999999999</v>
      </c>
      <c r="H32" s="26">
        <v>1.3499000000000001</v>
      </c>
      <c r="I32" s="26">
        <v>0.99770000000000003</v>
      </c>
      <c r="J32" s="26">
        <v>0.77539999999999998</v>
      </c>
      <c r="K32" s="26">
        <v>8.0500000000000002E-2</v>
      </c>
      <c r="L32" s="26">
        <v>2.1399999999999999E-2</v>
      </c>
      <c r="M32" s="26">
        <v>2.1399999999999999E-2</v>
      </c>
      <c r="N32" s="26">
        <v>2.1399999999999999E-2</v>
      </c>
      <c r="O32" s="26">
        <v>0.51029999999999998</v>
      </c>
      <c r="P32" s="26">
        <v>1.3555999999999999</v>
      </c>
      <c r="Q32" s="26">
        <v>1.2963</v>
      </c>
      <c r="R32" s="26">
        <v>1.2963</v>
      </c>
      <c r="S32" s="26">
        <v>1.3240999999999998</v>
      </c>
      <c r="T32" s="26">
        <v>1.3368</v>
      </c>
      <c r="U32" s="26">
        <v>1.3117999999999999</v>
      </c>
      <c r="V32" s="26">
        <v>1.3117999999999999</v>
      </c>
      <c r="W32" s="26">
        <v>1.3157000000000001</v>
      </c>
      <c r="X32" s="26">
        <v>1.2897000000000001</v>
      </c>
      <c r="Y32" s="26">
        <v>1.2897000000000001</v>
      </c>
      <c r="Z32" s="26">
        <v>1.3090999999999999</v>
      </c>
      <c r="AA32" s="26">
        <v>1.2960999999999998</v>
      </c>
      <c r="AB32" s="26">
        <v>1.2960999999999998</v>
      </c>
      <c r="AC32" s="26">
        <v>1.3422000000000001</v>
      </c>
      <c r="AD32" s="26">
        <v>0.73820000000000008</v>
      </c>
      <c r="AE32" s="26">
        <v>0.73820000000000008</v>
      </c>
      <c r="AF32" s="26">
        <v>1.3097000000000001</v>
      </c>
      <c r="AG32" s="37"/>
    </row>
    <row r="33" spans="1:33" ht="20.25" customHeight="1" x14ac:dyDescent="0.45">
      <c r="A33" s="7" t="s">
        <v>13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37"/>
    </row>
    <row r="34" spans="1:33" ht="20.25" customHeight="1" x14ac:dyDescent="0.45">
      <c r="A34" s="7" t="s">
        <v>10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37"/>
    </row>
    <row r="35" spans="1:33" ht="20.25" customHeight="1" x14ac:dyDescent="0.4">
      <c r="A35" s="8"/>
      <c r="B35" s="37">
        <f t="shared" ref="B35:AF35" si="4">SUM(B30:B34)</f>
        <v>2.6777999999999995</v>
      </c>
      <c r="C35" s="37">
        <f t="shared" si="4"/>
        <v>3.6927000000000003</v>
      </c>
      <c r="D35" s="37">
        <f t="shared" si="4"/>
        <v>3.7106999999999992</v>
      </c>
      <c r="E35" s="37">
        <f t="shared" si="4"/>
        <v>3.4434923076923072</v>
      </c>
      <c r="F35" s="37">
        <f t="shared" si="4"/>
        <v>3.7691846153846154</v>
      </c>
      <c r="G35" s="37">
        <f t="shared" si="4"/>
        <v>3.8148000000000004</v>
      </c>
      <c r="H35" s="37">
        <f t="shared" si="4"/>
        <v>3.0429000000000004</v>
      </c>
      <c r="I35" s="37">
        <f t="shared" si="4"/>
        <v>3.4667000000000003</v>
      </c>
      <c r="J35" s="37">
        <f t="shared" si="4"/>
        <v>3.1033999999999997</v>
      </c>
      <c r="K35" s="37">
        <f t="shared" si="4"/>
        <v>3.1209615384615392</v>
      </c>
      <c r="L35" s="37">
        <f t="shared" si="4"/>
        <v>3.3183230769230767</v>
      </c>
      <c r="M35" s="37">
        <f t="shared" si="4"/>
        <v>3.1233999999999993</v>
      </c>
      <c r="N35" s="37">
        <f t="shared" si="4"/>
        <v>2.5753999999999992</v>
      </c>
      <c r="O35" s="37">
        <f t="shared" si="4"/>
        <v>3.1363000000000003</v>
      </c>
      <c r="P35" s="37">
        <f t="shared" si="4"/>
        <v>3.4975999999999998</v>
      </c>
      <c r="Q35" s="37">
        <f t="shared" si="4"/>
        <v>4.0717166666666662</v>
      </c>
      <c r="R35" s="37">
        <f t="shared" si="4"/>
        <v>4.0523000000000007</v>
      </c>
      <c r="S35" s="37">
        <f t="shared" si="4"/>
        <v>3.2220999999999997</v>
      </c>
      <c r="T35" s="37">
        <f t="shared" si="4"/>
        <v>3.4777999999999993</v>
      </c>
      <c r="U35" s="37">
        <f t="shared" si="4"/>
        <v>2.7988</v>
      </c>
      <c r="V35" s="37">
        <f t="shared" si="4"/>
        <v>2.8678000000000003</v>
      </c>
      <c r="W35" s="37">
        <f t="shared" si="4"/>
        <v>3.0777000000000001</v>
      </c>
      <c r="X35" s="37">
        <f t="shared" si="4"/>
        <v>3.8152833333333334</v>
      </c>
      <c r="Y35" s="37">
        <f t="shared" si="4"/>
        <v>3.9583153846153847</v>
      </c>
      <c r="Z35" s="37">
        <f t="shared" si="4"/>
        <v>3.8041000000000005</v>
      </c>
      <c r="AA35" s="37">
        <f t="shared" si="4"/>
        <v>3.5411000000000001</v>
      </c>
      <c r="AB35" s="37">
        <f t="shared" si="4"/>
        <v>3.3811</v>
      </c>
      <c r="AC35" s="37">
        <f t="shared" si="4"/>
        <v>2.1021999999999998</v>
      </c>
      <c r="AD35" s="37">
        <f t="shared" si="4"/>
        <v>3.3561999999999994</v>
      </c>
      <c r="AE35" s="37">
        <f t="shared" si="4"/>
        <v>3.3131999999999997</v>
      </c>
      <c r="AF35" s="37">
        <f t="shared" si="4"/>
        <v>3.8498666666666663</v>
      </c>
      <c r="AG35" s="37">
        <f>AVERAGE(B35:AE35)</f>
        <v>3.3444458974358975</v>
      </c>
    </row>
    <row r="36" spans="1:33" ht="20.25" customHeight="1" x14ac:dyDescent="0.4">
      <c r="A36" s="8" t="s">
        <v>14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37"/>
    </row>
    <row r="37" spans="1:33" ht="20.25" customHeight="1" x14ac:dyDescent="0.4">
      <c r="A37" s="7" t="s">
        <v>4</v>
      </c>
      <c r="B37" s="52">
        <v>0.5</v>
      </c>
      <c r="C37" s="56">
        <v>0.5</v>
      </c>
      <c r="D37" s="23">
        <v>0.6</v>
      </c>
      <c r="E37" s="23">
        <v>0.3</v>
      </c>
      <c r="F37" s="23">
        <v>0.4</v>
      </c>
      <c r="G37" s="23">
        <v>0.4</v>
      </c>
      <c r="H37" s="23">
        <v>0.6</v>
      </c>
      <c r="I37" s="23">
        <v>0.3</v>
      </c>
      <c r="J37" s="23">
        <v>0.6</v>
      </c>
      <c r="K37" s="23">
        <v>0.3</v>
      </c>
      <c r="L37" s="23">
        <v>0.6</v>
      </c>
      <c r="M37" s="23">
        <v>0.2</v>
      </c>
      <c r="N37" s="23">
        <v>0.4</v>
      </c>
      <c r="O37" s="23">
        <v>0.5</v>
      </c>
      <c r="P37" s="23">
        <v>0.5</v>
      </c>
      <c r="Q37" s="23">
        <v>0.4</v>
      </c>
      <c r="R37" s="23">
        <v>0.4</v>
      </c>
      <c r="S37" s="23">
        <v>0.4</v>
      </c>
      <c r="T37" s="23">
        <v>0.4</v>
      </c>
      <c r="U37" s="23">
        <v>0.4</v>
      </c>
      <c r="V37" s="23">
        <v>0.5</v>
      </c>
      <c r="W37" s="23">
        <v>0.4</v>
      </c>
      <c r="X37" s="23">
        <v>0.6</v>
      </c>
      <c r="Y37" s="23">
        <v>0.5</v>
      </c>
      <c r="Z37" s="23">
        <v>0.5</v>
      </c>
      <c r="AA37" s="23">
        <v>0.5</v>
      </c>
      <c r="AB37" s="23">
        <v>0.4</v>
      </c>
      <c r="AC37" s="23">
        <v>0.5</v>
      </c>
      <c r="AD37" s="23">
        <v>0.3</v>
      </c>
      <c r="AE37" s="23">
        <v>0.5</v>
      </c>
      <c r="AF37" s="23">
        <v>0.5</v>
      </c>
      <c r="AG37" s="37">
        <f>AVERAGE(B37:AE37)</f>
        <v>0.44666666666666671</v>
      </c>
    </row>
    <row r="38" spans="1:33" ht="20.25" customHeight="1" x14ac:dyDescent="0.4">
      <c r="A38" s="7" t="s">
        <v>15</v>
      </c>
      <c r="B38" s="37">
        <f>B8+B15+B28+B35+B37</f>
        <v>50.412613</v>
      </c>
      <c r="C38" s="37">
        <f t="shared" ref="C38:AF38" si="5">C8+C15+C28+C35+C37</f>
        <v>51.882675499999998</v>
      </c>
      <c r="D38" s="37">
        <f t="shared" si="5"/>
        <v>52.061077750000003</v>
      </c>
      <c r="E38" s="37">
        <f t="shared" si="5"/>
        <v>56.261186807692305</v>
      </c>
      <c r="F38" s="37">
        <f t="shared" si="5"/>
        <v>48.856022448717951</v>
      </c>
      <c r="G38" s="37">
        <f t="shared" si="5"/>
        <v>51.923549583333326</v>
      </c>
      <c r="H38" s="37">
        <f t="shared" si="5"/>
        <v>58.317784583333342</v>
      </c>
      <c r="I38" s="37">
        <f t="shared" si="5"/>
        <v>48.9506345</v>
      </c>
      <c r="J38" s="37">
        <f t="shared" si="5"/>
        <v>53.851966750000003</v>
      </c>
      <c r="K38" s="37">
        <f t="shared" si="5"/>
        <v>50.383786538461536</v>
      </c>
      <c r="L38" s="37">
        <f t="shared" si="5"/>
        <v>55.335958076923085</v>
      </c>
      <c r="M38" s="37">
        <f t="shared" si="5"/>
        <v>51.070271416666657</v>
      </c>
      <c r="N38" s="37">
        <f t="shared" si="5"/>
        <v>52.984086416666671</v>
      </c>
      <c r="O38" s="37">
        <f t="shared" si="5"/>
        <v>53.90673116666666</v>
      </c>
      <c r="P38" s="37">
        <f t="shared" si="5"/>
        <v>52.498434999999994</v>
      </c>
      <c r="Q38" s="37">
        <f t="shared" si="5"/>
        <v>57.359342666666663</v>
      </c>
      <c r="R38" s="37">
        <f t="shared" si="5"/>
        <v>52.241121999999997</v>
      </c>
      <c r="S38" s="37">
        <f t="shared" si="5"/>
        <v>53.984897749999995</v>
      </c>
      <c r="T38" s="37">
        <f t="shared" si="5"/>
        <v>52.471311083333326</v>
      </c>
      <c r="U38" s="37">
        <f t="shared" si="5"/>
        <v>54.681707583333328</v>
      </c>
      <c r="V38" s="37">
        <f t="shared" si="5"/>
        <v>54.95425933333334</v>
      </c>
      <c r="W38" s="37">
        <f>W8+W15+W28+W35+W37</f>
        <v>55.195777749999991</v>
      </c>
      <c r="X38" s="37">
        <f t="shared" si="5"/>
        <v>56.346930583333332</v>
      </c>
      <c r="Y38" s="37">
        <f t="shared" si="5"/>
        <v>53.864896634615384</v>
      </c>
      <c r="Z38" s="37">
        <f t="shared" si="5"/>
        <v>59.239044499999999</v>
      </c>
      <c r="AA38" s="37">
        <f t="shared" si="5"/>
        <v>50.508737583333335</v>
      </c>
      <c r="AB38" s="37">
        <f t="shared" si="5"/>
        <v>55.953818333333338</v>
      </c>
      <c r="AC38" s="37">
        <f t="shared" si="5"/>
        <v>49.30784658333333</v>
      </c>
      <c r="AD38" s="37">
        <f t="shared" si="5"/>
        <v>53.909286999999999</v>
      </c>
      <c r="AE38" s="37">
        <f t="shared" si="5"/>
        <v>58.476125249999996</v>
      </c>
      <c r="AF38" s="37">
        <f t="shared" si="5"/>
        <v>48.578410666666663</v>
      </c>
      <c r="AG38" s="37"/>
    </row>
    <row r="39" spans="1:33" ht="20.25" customHeight="1" x14ac:dyDescent="0.4">
      <c r="A39" s="7" t="s">
        <v>16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</row>
    <row r="40" spans="1:33" ht="20.25" customHeight="1" x14ac:dyDescent="0.4">
      <c r="A40" s="8" t="s">
        <v>20</v>
      </c>
      <c r="B40" s="37">
        <f t="shared" ref="B40:AF40" si="6">B38-B39</f>
        <v>50.412613</v>
      </c>
      <c r="C40" s="37">
        <f t="shared" si="6"/>
        <v>51.882675499999998</v>
      </c>
      <c r="D40" s="37">
        <f t="shared" si="6"/>
        <v>52.061077750000003</v>
      </c>
      <c r="E40" s="37">
        <f t="shared" si="6"/>
        <v>56.261186807692305</v>
      </c>
      <c r="F40" s="37">
        <f t="shared" si="6"/>
        <v>48.856022448717951</v>
      </c>
      <c r="G40" s="37">
        <f t="shared" si="6"/>
        <v>51.923549583333326</v>
      </c>
      <c r="H40" s="37">
        <f t="shared" si="6"/>
        <v>58.317784583333342</v>
      </c>
      <c r="I40" s="37">
        <f t="shared" si="6"/>
        <v>48.9506345</v>
      </c>
      <c r="J40" s="37">
        <f t="shared" si="6"/>
        <v>53.851966750000003</v>
      </c>
      <c r="K40" s="37">
        <f t="shared" si="6"/>
        <v>50.383786538461536</v>
      </c>
      <c r="L40" s="37">
        <f t="shared" si="6"/>
        <v>55.335958076923085</v>
      </c>
      <c r="M40" s="37">
        <f t="shared" si="6"/>
        <v>51.070271416666657</v>
      </c>
      <c r="N40" s="37">
        <f t="shared" si="6"/>
        <v>52.984086416666671</v>
      </c>
      <c r="O40" s="37">
        <f t="shared" si="6"/>
        <v>53.90673116666666</v>
      </c>
      <c r="P40" s="37">
        <f t="shared" si="6"/>
        <v>52.498434999999994</v>
      </c>
      <c r="Q40" s="37">
        <f t="shared" si="6"/>
        <v>57.359342666666663</v>
      </c>
      <c r="R40" s="37">
        <f t="shared" si="6"/>
        <v>52.241121999999997</v>
      </c>
      <c r="S40" s="37">
        <f t="shared" si="6"/>
        <v>53.984897749999995</v>
      </c>
      <c r="T40" s="37">
        <f t="shared" si="6"/>
        <v>52.471311083333326</v>
      </c>
      <c r="U40" s="37">
        <f t="shared" si="6"/>
        <v>54.681707583333328</v>
      </c>
      <c r="V40" s="37">
        <f t="shared" si="6"/>
        <v>54.95425933333334</v>
      </c>
      <c r="W40" s="37">
        <f t="shared" si="6"/>
        <v>55.195777749999991</v>
      </c>
      <c r="X40" s="37">
        <f t="shared" si="6"/>
        <v>56.346930583333332</v>
      </c>
      <c r="Y40" s="37">
        <f t="shared" si="6"/>
        <v>53.864896634615384</v>
      </c>
      <c r="Z40" s="37">
        <f t="shared" si="6"/>
        <v>59.239044499999999</v>
      </c>
      <c r="AA40" s="37">
        <f t="shared" si="6"/>
        <v>50.508737583333335</v>
      </c>
      <c r="AB40" s="37">
        <f t="shared" si="6"/>
        <v>55.953818333333338</v>
      </c>
      <c r="AC40" s="37">
        <f t="shared" si="6"/>
        <v>49.30784658333333</v>
      </c>
      <c r="AD40" s="37">
        <f t="shared" si="6"/>
        <v>53.909286999999999</v>
      </c>
      <c r="AE40" s="37">
        <f t="shared" si="6"/>
        <v>58.476125249999996</v>
      </c>
      <c r="AF40" s="37">
        <f t="shared" si="6"/>
        <v>48.578410666666663</v>
      </c>
      <c r="AG40" s="37">
        <f>AVERAGE(B40:AF40)</f>
        <v>53.411944994830435</v>
      </c>
    </row>
    <row r="41" spans="1:33" ht="20.25" customHeight="1" x14ac:dyDescent="0.45">
      <c r="A41" s="8"/>
      <c r="B41" s="43"/>
      <c r="C41" s="42"/>
      <c r="D41" s="42"/>
      <c r="E41" s="42"/>
      <c r="F41" s="42"/>
      <c r="G41" s="42"/>
      <c r="H41" s="45"/>
      <c r="I41" s="46"/>
      <c r="J41" s="46"/>
      <c r="K41" s="46"/>
      <c r="L41" s="46"/>
      <c r="M41" s="46"/>
      <c r="N41" s="46"/>
      <c r="O41" s="46"/>
      <c r="P41" s="46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55"/>
    </row>
    <row r="42" spans="1:33" ht="20.25" customHeight="1" x14ac:dyDescent="0.45">
      <c r="B42" s="45"/>
      <c r="C42" s="45"/>
      <c r="D42" s="45"/>
      <c r="E42" s="45"/>
      <c r="F42" s="45"/>
      <c r="G42" s="45"/>
      <c r="H42" s="45"/>
      <c r="I42" s="46"/>
      <c r="J42" s="46"/>
      <c r="K42" s="46"/>
      <c r="L42" s="46"/>
      <c r="M42" s="46"/>
      <c r="N42" s="46"/>
      <c r="O42" s="46"/>
      <c r="P42" s="46"/>
      <c r="Q42" s="45"/>
      <c r="R42" s="45"/>
      <c r="S42" s="45"/>
      <c r="T42" s="45"/>
      <c r="U42" s="45"/>
      <c r="V42" s="45"/>
      <c r="W42" s="45"/>
      <c r="X42" s="45"/>
      <c r="Y42" s="45"/>
      <c r="Z42" s="46"/>
      <c r="AA42" s="46"/>
      <c r="AB42" s="46"/>
      <c r="AC42" s="46"/>
      <c r="AD42" s="46"/>
      <c r="AE42" s="46"/>
      <c r="AF42" s="46"/>
      <c r="AG42" s="53"/>
    </row>
    <row r="43" spans="1:33" ht="20.25" customHeight="1" x14ac:dyDescent="0.4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55"/>
    </row>
  </sheetData>
  <phoneticPr fontId="0" type="noConversion"/>
  <pageMargins left="0.46" right="0.53" top="0.66" bottom="1" header="0.5" footer="0.5"/>
  <pageSetup scale="3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43"/>
  <sheetViews>
    <sheetView tabSelected="1" zoomScale="55" zoomScaleNormal="55" zoomScalePageLayoutView="55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B40" sqref="B40:AE40"/>
    </sheetView>
  </sheetViews>
  <sheetFormatPr defaultColWidth="11.53515625" defaultRowHeight="20.25" customHeight="1" x14ac:dyDescent="0.45"/>
  <cols>
    <col min="1" max="1" width="32.23046875" style="7" customWidth="1"/>
    <col min="2" max="31" width="8.23046875" style="7" customWidth="1"/>
    <col min="32" max="32" width="11.84375" style="12" customWidth="1"/>
    <col min="33" max="33" width="18" style="7" customWidth="1"/>
    <col min="34" max="16384" width="11.53515625" style="7"/>
  </cols>
  <sheetData>
    <row r="1" spans="1:34" ht="20.25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4" ht="20.25" customHeight="1" x14ac:dyDescent="0.4">
      <c r="A2" s="1">
        <v>45597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4" ht="20.25" customHeight="1" x14ac:dyDescent="0.4">
      <c r="A3" s="3" t="s">
        <v>19</v>
      </c>
      <c r="Z3" s="4"/>
      <c r="AA3" s="2"/>
      <c r="AB3" s="4"/>
      <c r="AC3" s="4"/>
      <c r="AD3" s="4"/>
      <c r="AE3" s="4"/>
      <c r="AF3" s="51"/>
      <c r="AG3" s="5" t="s">
        <v>39</v>
      </c>
    </row>
    <row r="4" spans="1:34" ht="20.25" customHeight="1" x14ac:dyDescent="0.4">
      <c r="B4" s="27">
        <v>1</v>
      </c>
      <c r="C4" s="27">
        <v>2</v>
      </c>
      <c r="D4" s="27">
        <v>3</v>
      </c>
      <c r="E4" s="27">
        <v>4</v>
      </c>
      <c r="F4" s="27">
        <v>5</v>
      </c>
      <c r="G4" s="27">
        <v>6</v>
      </c>
      <c r="H4" s="27">
        <v>7</v>
      </c>
      <c r="I4" s="27">
        <v>8</v>
      </c>
      <c r="J4" s="27">
        <v>9</v>
      </c>
      <c r="K4" s="27">
        <v>10</v>
      </c>
      <c r="L4" s="27">
        <v>11</v>
      </c>
      <c r="M4" s="27">
        <v>12</v>
      </c>
      <c r="N4" s="27">
        <v>13</v>
      </c>
      <c r="O4" s="27">
        <v>14</v>
      </c>
      <c r="P4" s="27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6">
        <v>21</v>
      </c>
      <c r="W4" s="6">
        <v>22</v>
      </c>
      <c r="X4" s="6">
        <v>23</v>
      </c>
      <c r="Y4" s="6">
        <v>24</v>
      </c>
      <c r="Z4" s="6">
        <v>25</v>
      </c>
      <c r="AA4" s="6">
        <v>26</v>
      </c>
      <c r="AB4" s="6">
        <v>27</v>
      </c>
      <c r="AC4" s="6">
        <v>28</v>
      </c>
      <c r="AD4" s="6">
        <v>29</v>
      </c>
      <c r="AE4" s="6">
        <v>30</v>
      </c>
      <c r="AF4" s="5" t="s">
        <v>28</v>
      </c>
      <c r="AG4" s="5" t="s">
        <v>38</v>
      </c>
    </row>
    <row r="5" spans="1:34" ht="20.25" customHeight="1" x14ac:dyDescent="0.4">
      <c r="A5" s="8" t="s">
        <v>0</v>
      </c>
      <c r="I5" s="10"/>
      <c r="J5" s="10"/>
      <c r="K5" s="10"/>
      <c r="L5" s="10"/>
      <c r="M5" s="10"/>
      <c r="N5" s="10"/>
      <c r="O5" s="10"/>
      <c r="P5" s="10"/>
      <c r="Q5" s="9"/>
      <c r="R5" s="9"/>
      <c r="S5" s="6"/>
      <c r="T5" s="6"/>
      <c r="U5" s="6"/>
      <c r="V5" s="6"/>
      <c r="W5" s="6"/>
      <c r="X5" s="6"/>
      <c r="Y5" s="6"/>
      <c r="Z5" s="9"/>
      <c r="AA5" s="9"/>
      <c r="AB5" s="9"/>
      <c r="AC5" s="9"/>
      <c r="AD5" s="9"/>
      <c r="AE5" s="9"/>
      <c r="AF5" s="9"/>
      <c r="AG5" s="6"/>
    </row>
    <row r="6" spans="1:34" ht="20.25" customHeight="1" x14ac:dyDescent="0.4">
      <c r="A6" s="7" t="s">
        <v>1</v>
      </c>
      <c r="B6" s="47">
        <v>3.4486520000000001</v>
      </c>
      <c r="C6" s="47">
        <v>4.9063699999999999</v>
      </c>
      <c r="D6" s="47">
        <v>4.0483440000000002</v>
      </c>
      <c r="E6" s="47">
        <v>4.2972549999999998</v>
      </c>
      <c r="F6" s="47">
        <v>4.3589200000000003</v>
      </c>
      <c r="G6" s="47">
        <v>4.5626689999999996</v>
      </c>
      <c r="H6" s="47">
        <v>4.2582820000000003</v>
      </c>
      <c r="I6" s="47">
        <v>3.5810240000000002</v>
      </c>
      <c r="J6" s="47">
        <v>3.8292570000000001</v>
      </c>
      <c r="K6" s="47">
        <v>3.937398</v>
      </c>
      <c r="L6" s="47">
        <v>4.644406</v>
      </c>
      <c r="M6" s="47">
        <v>4.269069</v>
      </c>
      <c r="N6" s="47">
        <v>3.6946349999999999</v>
      </c>
      <c r="O6" s="47">
        <v>3.732726</v>
      </c>
      <c r="P6" s="47">
        <v>5.3714110000000002</v>
      </c>
      <c r="Q6" s="47">
        <v>3.7528950000000001</v>
      </c>
      <c r="R6" s="47">
        <v>0</v>
      </c>
      <c r="S6" s="47">
        <v>0</v>
      </c>
      <c r="T6" s="47">
        <v>0.14419000000000001</v>
      </c>
      <c r="U6" s="47">
        <v>0</v>
      </c>
      <c r="V6" s="47">
        <v>2.4046460000000001</v>
      </c>
      <c r="W6" s="47">
        <v>4.6997039999999997</v>
      </c>
      <c r="X6" s="47">
        <v>3.7741669999999998</v>
      </c>
      <c r="Y6" s="47">
        <v>4.2308560000000002</v>
      </c>
      <c r="Z6" s="47">
        <v>4.0165769999999998</v>
      </c>
      <c r="AA6" s="47">
        <v>2.2820209999999999</v>
      </c>
      <c r="AB6" s="47">
        <v>3.9764400000000002</v>
      </c>
      <c r="AC6" s="47">
        <v>4.3802310000000002</v>
      </c>
      <c r="AD6" s="47">
        <v>2.1649409999999998</v>
      </c>
      <c r="AE6" s="47">
        <v>1.3081590000000001</v>
      </c>
      <c r="AF6" s="18"/>
      <c r="AG6" s="6" t="s">
        <v>35</v>
      </c>
    </row>
    <row r="7" spans="1:34" ht="20.25" customHeight="1" x14ac:dyDescent="0.4">
      <c r="A7" s="7" t="s">
        <v>2</v>
      </c>
      <c r="B7" s="48">
        <v>10.015254249999998</v>
      </c>
      <c r="C7" s="48">
        <v>11.625545000000001</v>
      </c>
      <c r="D7" s="48">
        <v>10.622377</v>
      </c>
      <c r="E7" s="48">
        <v>10.806806999999999</v>
      </c>
      <c r="F7" s="48">
        <v>10.113612</v>
      </c>
      <c r="G7" s="48">
        <v>10.79999625</v>
      </c>
      <c r="H7" s="48">
        <v>10.271529749999999</v>
      </c>
      <c r="I7" s="48">
        <v>10.58252075</v>
      </c>
      <c r="J7" s="48">
        <v>9.9314034999999983</v>
      </c>
      <c r="K7" s="48">
        <v>9.4797717500000012</v>
      </c>
      <c r="L7" s="48">
        <v>10.4492365</v>
      </c>
      <c r="M7" s="48">
        <v>9.6520980000000005</v>
      </c>
      <c r="N7" s="48">
        <v>9.5163614999999986</v>
      </c>
      <c r="O7" s="48">
        <v>9.9164257499999984</v>
      </c>
      <c r="P7" s="48">
        <v>9.5341669999999983</v>
      </c>
      <c r="Q7" s="48">
        <v>9.6779414999999993</v>
      </c>
      <c r="R7" s="48">
        <v>11.2008405</v>
      </c>
      <c r="S7" s="48">
        <v>15.820400000000001</v>
      </c>
      <c r="T7" s="48">
        <v>15.436574750000002</v>
      </c>
      <c r="U7" s="48">
        <v>14.216381500000001</v>
      </c>
      <c r="V7" s="48">
        <v>11.432939750000001</v>
      </c>
      <c r="W7" s="48">
        <v>9.0020012500000011</v>
      </c>
      <c r="X7" s="48">
        <v>9.5243075000000008</v>
      </c>
      <c r="Y7" s="48">
        <v>8.8750117499999988</v>
      </c>
      <c r="Z7" s="48">
        <v>11.258675750000002</v>
      </c>
      <c r="AA7" s="48">
        <v>10.63110275</v>
      </c>
      <c r="AB7" s="48">
        <v>10.32291725</v>
      </c>
      <c r="AC7" s="48">
        <v>9.9688992499999998</v>
      </c>
      <c r="AD7" s="48">
        <v>10.993166250000002</v>
      </c>
      <c r="AE7" s="48">
        <v>12.114834999999999</v>
      </c>
      <c r="AF7" s="18"/>
      <c r="AG7" s="6" t="s">
        <v>34</v>
      </c>
    </row>
    <row r="8" spans="1:34" ht="20.25" customHeight="1" x14ac:dyDescent="0.4">
      <c r="B8" s="18">
        <f t="shared" ref="B8:AE8" si="0">SUM(B6:B7)</f>
        <v>13.463906249999997</v>
      </c>
      <c r="C8" s="18">
        <f t="shared" si="0"/>
        <v>16.531915000000001</v>
      </c>
      <c r="D8" s="18">
        <f t="shared" si="0"/>
        <v>14.670721</v>
      </c>
      <c r="E8" s="18">
        <f t="shared" si="0"/>
        <v>15.104061999999999</v>
      </c>
      <c r="F8" s="18">
        <f t="shared" si="0"/>
        <v>14.472532000000001</v>
      </c>
      <c r="G8" s="18">
        <f t="shared" si="0"/>
        <v>15.362665249999999</v>
      </c>
      <c r="H8" s="18">
        <f t="shared" si="0"/>
        <v>14.52981175</v>
      </c>
      <c r="I8" s="18">
        <f t="shared" si="0"/>
        <v>14.16354475</v>
      </c>
      <c r="J8" s="18">
        <f t="shared" si="0"/>
        <v>13.760660499999998</v>
      </c>
      <c r="K8" s="18">
        <f t="shared" si="0"/>
        <v>13.417169750000001</v>
      </c>
      <c r="L8" s="18">
        <f t="shared" si="0"/>
        <v>15.0936425</v>
      </c>
      <c r="M8" s="18">
        <f t="shared" si="0"/>
        <v>13.921167000000001</v>
      </c>
      <c r="N8" s="18">
        <f t="shared" si="0"/>
        <v>13.210996499999998</v>
      </c>
      <c r="O8" s="18">
        <f t="shared" si="0"/>
        <v>13.649151749999998</v>
      </c>
      <c r="P8" s="18">
        <f t="shared" si="0"/>
        <v>14.905577999999998</v>
      </c>
      <c r="Q8" s="18">
        <f t="shared" si="0"/>
        <v>13.4308365</v>
      </c>
      <c r="R8" s="18">
        <f t="shared" si="0"/>
        <v>11.2008405</v>
      </c>
      <c r="S8" s="18">
        <f t="shared" si="0"/>
        <v>15.820400000000001</v>
      </c>
      <c r="T8" s="18">
        <f t="shared" si="0"/>
        <v>15.580764750000002</v>
      </c>
      <c r="U8" s="18">
        <f t="shared" si="0"/>
        <v>14.216381500000001</v>
      </c>
      <c r="V8" s="18">
        <f t="shared" si="0"/>
        <v>13.837585750000001</v>
      </c>
      <c r="W8" s="18">
        <f t="shared" si="0"/>
        <v>13.70170525</v>
      </c>
      <c r="X8" s="18">
        <f t="shared" si="0"/>
        <v>13.298474500000001</v>
      </c>
      <c r="Y8" s="18">
        <f t="shared" si="0"/>
        <v>13.105867749999998</v>
      </c>
      <c r="Z8" s="18">
        <f t="shared" si="0"/>
        <v>15.275252750000002</v>
      </c>
      <c r="AA8" s="18">
        <f t="shared" si="0"/>
        <v>12.91312375</v>
      </c>
      <c r="AB8" s="18">
        <f t="shared" si="0"/>
        <v>14.29935725</v>
      </c>
      <c r="AC8" s="18">
        <f t="shared" si="0"/>
        <v>14.34913025</v>
      </c>
      <c r="AD8" s="18">
        <f t="shared" si="0"/>
        <v>13.15810725</v>
      </c>
      <c r="AE8" s="18">
        <f t="shared" si="0"/>
        <v>13.422993999999999</v>
      </c>
      <c r="AF8" s="18">
        <f>AVERAGE(B8:AE8)</f>
        <v>14.128944858333332</v>
      </c>
      <c r="AG8" s="18">
        <v>0</v>
      </c>
    </row>
    <row r="9" spans="1:34" ht="20.25" customHeight="1" x14ac:dyDescent="0.4">
      <c r="A9" s="8" t="s">
        <v>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4" ht="20.25" customHeight="1" x14ac:dyDescent="0.4">
      <c r="A10" s="7" t="s">
        <v>18</v>
      </c>
      <c r="B10" s="91">
        <v>17.326000000000001</v>
      </c>
      <c r="C10" s="91">
        <v>17.925999999999998</v>
      </c>
      <c r="D10" s="91">
        <v>24.524433333333334</v>
      </c>
      <c r="E10" s="91">
        <v>18.369033333333331</v>
      </c>
      <c r="F10" s="91">
        <v>22.166433333333334</v>
      </c>
      <c r="G10" s="91">
        <v>11.758199999999999</v>
      </c>
      <c r="H10" s="91">
        <v>19.821899999999999</v>
      </c>
      <c r="I10" s="91">
        <v>16.728199999999998</v>
      </c>
      <c r="J10" s="91">
        <v>23.0229</v>
      </c>
      <c r="K10" s="91">
        <v>17.1416</v>
      </c>
      <c r="L10" s="91">
        <v>21.377499999999998</v>
      </c>
      <c r="M10" s="91">
        <v>19.024899999999999</v>
      </c>
      <c r="N10" s="91">
        <v>17.785899999999998</v>
      </c>
      <c r="O10" s="91">
        <v>18.401499999999999</v>
      </c>
      <c r="P10" s="91">
        <v>16.562049999999999</v>
      </c>
      <c r="Q10" s="91">
        <v>17.566199999999998</v>
      </c>
      <c r="R10" s="91">
        <v>16.540099999999999</v>
      </c>
      <c r="S10" s="91">
        <v>19.932700000000001</v>
      </c>
      <c r="T10" s="91">
        <v>24.177799999999998</v>
      </c>
      <c r="U10" s="91">
        <v>14.323599999999999</v>
      </c>
      <c r="V10" s="91">
        <v>20.144600000000001</v>
      </c>
      <c r="W10" s="91">
        <v>17.727399999999999</v>
      </c>
      <c r="X10" s="91">
        <v>20.616699999999998</v>
      </c>
      <c r="Y10" s="91">
        <v>15.011099999999999</v>
      </c>
      <c r="Z10" s="91">
        <v>19.0473</v>
      </c>
      <c r="AA10" s="91">
        <v>19.9194</v>
      </c>
      <c r="AB10" s="91">
        <v>17.0412</v>
      </c>
      <c r="AC10" s="91">
        <v>17.244199999999999</v>
      </c>
      <c r="AD10" s="91">
        <v>14.846399999999999</v>
      </c>
      <c r="AE10" s="91">
        <v>22.114999999999998</v>
      </c>
      <c r="AF10" s="18"/>
      <c r="AG10" s="6" t="s">
        <v>36</v>
      </c>
    </row>
    <row r="11" spans="1:34" ht="20.25" customHeight="1" x14ac:dyDescent="0.4">
      <c r="A11" s="6" t="s">
        <v>26</v>
      </c>
      <c r="B11" s="91">
        <v>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-0.37</v>
      </c>
      <c r="J11" s="91">
        <v>-0.55099999999999993</v>
      </c>
      <c r="K11" s="91">
        <v>0.14199999999999999</v>
      </c>
      <c r="L11" s="91">
        <v>-0.20099999999999998</v>
      </c>
      <c r="M11" s="91">
        <v>-0.218</v>
      </c>
      <c r="N11" s="91">
        <v>-0.46499999999999997</v>
      </c>
      <c r="O11" s="91">
        <v>-0.504</v>
      </c>
      <c r="P11" s="91">
        <v>-0.56699999999999995</v>
      </c>
      <c r="Q11" s="91">
        <v>-0.57999999999999996</v>
      </c>
      <c r="R11" s="91">
        <v>-0.443</v>
      </c>
      <c r="S11" s="91">
        <v>-0.84599999999999997</v>
      </c>
      <c r="T11" s="91">
        <v>-0.93199999999999994</v>
      </c>
      <c r="U11" s="91">
        <v>-0.67899999999999994</v>
      </c>
      <c r="V11" s="91">
        <v>-0.65999999999999992</v>
      </c>
      <c r="W11" s="91">
        <v>-0.69199999999999995</v>
      </c>
      <c r="X11" s="91">
        <v>-0.73699999999999999</v>
      </c>
      <c r="Y11" s="91">
        <v>-0.63800000000000001</v>
      </c>
      <c r="Z11" s="91">
        <v>-0.72899999999999998</v>
      </c>
      <c r="AA11" s="91">
        <v>-0.71899999999999997</v>
      </c>
      <c r="AB11" s="91">
        <v>-0.44799999999999995</v>
      </c>
      <c r="AC11" s="91">
        <v>-0.45799999999999996</v>
      </c>
      <c r="AD11" s="91">
        <v>-0.49299999999999999</v>
      </c>
      <c r="AE11" s="91">
        <v>-0.54899999999999993</v>
      </c>
      <c r="AF11" s="18"/>
      <c r="AG11" s="18">
        <f>SUM(B11:AF11)</f>
        <v>-12.337</v>
      </c>
      <c r="AH11" s="26"/>
    </row>
    <row r="12" spans="1:34" ht="20.25" customHeight="1" x14ac:dyDescent="0.4">
      <c r="A12" s="7" t="s">
        <v>5</v>
      </c>
      <c r="B12" s="91">
        <v>0.79433999999999994</v>
      </c>
      <c r="C12" s="91">
        <v>0.79433999999999994</v>
      </c>
      <c r="D12" s="91">
        <v>0.81897999999999993</v>
      </c>
      <c r="E12" s="91">
        <v>0.84828999999999999</v>
      </c>
      <c r="F12" s="91">
        <v>0.80484999999999995</v>
      </c>
      <c r="G12" s="91">
        <v>0.83053999999999994</v>
      </c>
      <c r="H12" s="91">
        <v>0.81559999999999999</v>
      </c>
      <c r="I12" s="91">
        <v>0.83157999999999999</v>
      </c>
      <c r="J12" s="91">
        <v>0.76276999999999995</v>
      </c>
      <c r="K12" s="91">
        <v>0.76720999999999995</v>
      </c>
      <c r="L12" s="91">
        <v>0.80189999999999995</v>
      </c>
      <c r="M12" s="91">
        <v>0.79425999999999997</v>
      </c>
      <c r="N12" s="91">
        <v>0.78910999999999998</v>
      </c>
      <c r="O12" s="91">
        <v>0.7762</v>
      </c>
      <c r="P12" s="91">
        <v>0.81977</v>
      </c>
      <c r="Q12" s="91">
        <v>0.80740000000000001</v>
      </c>
      <c r="R12" s="91">
        <v>0.83596999999999999</v>
      </c>
      <c r="S12" s="91">
        <v>0.83087999999999995</v>
      </c>
      <c r="T12" s="91">
        <v>0.72127999999999992</v>
      </c>
      <c r="U12" s="91">
        <v>0.47839999999999999</v>
      </c>
      <c r="V12" s="91">
        <v>0.53688999999999998</v>
      </c>
      <c r="W12" s="91">
        <v>0.59119999999999995</v>
      </c>
      <c r="X12" s="91">
        <v>0.60731999999999997</v>
      </c>
      <c r="Y12" s="91">
        <v>0.60654999999999992</v>
      </c>
      <c r="Z12" s="91">
        <v>0.62680999999999998</v>
      </c>
      <c r="AA12" s="91">
        <v>0.61937999999999993</v>
      </c>
      <c r="AB12" s="91">
        <v>0.64554999999999996</v>
      </c>
      <c r="AC12" s="91">
        <v>0.64412000000000003</v>
      </c>
      <c r="AD12" s="91">
        <v>0.67096</v>
      </c>
      <c r="AE12" s="91">
        <v>0.63779999999999992</v>
      </c>
      <c r="AF12" s="18"/>
    </row>
    <row r="13" spans="1:34" ht="20.25" customHeight="1" x14ac:dyDescent="0.4">
      <c r="A13" s="7" t="s">
        <v>6</v>
      </c>
      <c r="B13" s="91">
        <v>0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18"/>
    </row>
    <row r="14" spans="1:34" ht="20.25" customHeight="1" x14ac:dyDescent="0.4">
      <c r="A14" s="7" t="s">
        <v>7</v>
      </c>
      <c r="B14" s="91">
        <v>0.27376800000000001</v>
      </c>
      <c r="C14" s="91">
        <v>0.27376800000000001</v>
      </c>
      <c r="D14" s="91"/>
      <c r="E14" s="91"/>
      <c r="F14" s="91"/>
      <c r="G14" s="91"/>
      <c r="H14" s="91">
        <v>0.12790800000000002</v>
      </c>
      <c r="I14" s="91"/>
      <c r="J14" s="91"/>
      <c r="K14" s="91"/>
      <c r="L14" s="91"/>
      <c r="M14" s="91"/>
      <c r="N14" s="91">
        <v>0.37175599999999998</v>
      </c>
      <c r="O14" s="91"/>
      <c r="P14" s="91"/>
      <c r="Q14" s="91"/>
      <c r="R14" s="91"/>
      <c r="S14" s="91"/>
      <c r="T14" s="91"/>
      <c r="U14" s="91"/>
      <c r="V14" s="91"/>
      <c r="W14" s="91">
        <v>0.5423</v>
      </c>
      <c r="X14" s="91">
        <v>6.2084E-2</v>
      </c>
      <c r="Y14" s="91"/>
      <c r="Z14" s="91"/>
      <c r="AA14" s="91"/>
      <c r="AB14" s="91">
        <v>0.184756</v>
      </c>
      <c r="AC14" s="91"/>
      <c r="AD14" s="91"/>
      <c r="AE14" s="91"/>
      <c r="AF14" s="18"/>
    </row>
    <row r="15" spans="1:34" ht="20.25" customHeight="1" x14ac:dyDescent="0.4">
      <c r="B15" s="91">
        <f>SUM(B10:B14)</f>
        <v>18.394107999999999</v>
      </c>
      <c r="C15" s="91">
        <f t="shared" ref="C15:AE15" si="1">SUM(C10:C14)</f>
        <v>18.994107999999997</v>
      </c>
      <c r="D15" s="91">
        <f t="shared" si="1"/>
        <v>25.343413333333334</v>
      </c>
      <c r="E15" s="91">
        <f t="shared" si="1"/>
        <v>19.217323333333329</v>
      </c>
      <c r="F15" s="91">
        <f t="shared" si="1"/>
        <v>22.971283333333332</v>
      </c>
      <c r="G15" s="91">
        <f t="shared" si="1"/>
        <v>12.588739999999998</v>
      </c>
      <c r="H15" s="91">
        <f t="shared" si="1"/>
        <v>20.765408000000001</v>
      </c>
      <c r="I15" s="91">
        <f t="shared" si="1"/>
        <v>17.189779999999995</v>
      </c>
      <c r="J15" s="91">
        <f t="shared" si="1"/>
        <v>23.234670000000001</v>
      </c>
      <c r="K15" s="91">
        <f t="shared" si="1"/>
        <v>18.050809999999998</v>
      </c>
      <c r="L15" s="91">
        <f t="shared" si="1"/>
        <v>21.978399999999997</v>
      </c>
      <c r="M15" s="91">
        <f t="shared" si="1"/>
        <v>19.60116</v>
      </c>
      <c r="N15" s="91">
        <f t="shared" si="1"/>
        <v>18.481766</v>
      </c>
      <c r="O15" s="91">
        <f t="shared" si="1"/>
        <v>18.673699999999997</v>
      </c>
      <c r="P15" s="91">
        <f t="shared" si="1"/>
        <v>16.814819999999997</v>
      </c>
      <c r="Q15" s="91">
        <f t="shared" si="1"/>
        <v>17.793600000000001</v>
      </c>
      <c r="R15" s="91">
        <f t="shared" si="1"/>
        <v>16.933069999999997</v>
      </c>
      <c r="S15" s="91">
        <f t="shared" si="1"/>
        <v>19.917580000000001</v>
      </c>
      <c r="T15" s="91">
        <f t="shared" si="1"/>
        <v>23.967079999999999</v>
      </c>
      <c r="U15" s="91">
        <f t="shared" si="1"/>
        <v>14.122999999999999</v>
      </c>
      <c r="V15" s="91">
        <f t="shared" si="1"/>
        <v>20.02149</v>
      </c>
      <c r="W15" s="91">
        <f t="shared" si="1"/>
        <v>18.168900000000001</v>
      </c>
      <c r="X15" s="91">
        <f t="shared" si="1"/>
        <v>20.549104</v>
      </c>
      <c r="Y15" s="91">
        <f t="shared" si="1"/>
        <v>14.979649999999999</v>
      </c>
      <c r="Z15" s="91">
        <f t="shared" si="1"/>
        <v>18.94511</v>
      </c>
      <c r="AA15" s="91">
        <f t="shared" si="1"/>
        <v>19.819779999999998</v>
      </c>
      <c r="AB15" s="91">
        <f t="shared" si="1"/>
        <v>17.423506</v>
      </c>
      <c r="AC15" s="91">
        <f t="shared" si="1"/>
        <v>17.430320000000002</v>
      </c>
      <c r="AD15" s="91">
        <f t="shared" si="1"/>
        <v>15.024359999999998</v>
      </c>
      <c r="AE15" s="91">
        <f t="shared" si="1"/>
        <v>22.203799999999998</v>
      </c>
      <c r="AF15" s="18">
        <f>AVERAGE(B15:AE15)</f>
        <v>18.986661333333334</v>
      </c>
    </row>
    <row r="16" spans="1:34" ht="20.25" customHeight="1" x14ac:dyDescent="0.4">
      <c r="A16" s="8" t="s">
        <v>40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3" ht="20.25" customHeight="1" x14ac:dyDescent="0.4">
      <c r="A17" s="7" t="s">
        <v>8</v>
      </c>
      <c r="B17" s="85">
        <v>15.65</v>
      </c>
      <c r="C17" s="85">
        <v>13.48</v>
      </c>
      <c r="D17" s="85">
        <v>14.51</v>
      </c>
      <c r="E17" s="85">
        <v>14.09</v>
      </c>
      <c r="F17" s="85">
        <v>13.38</v>
      </c>
      <c r="G17" s="85">
        <v>13.44</v>
      </c>
      <c r="H17" s="61">
        <v>13.78</v>
      </c>
      <c r="I17" s="61">
        <v>12.65</v>
      </c>
      <c r="J17" s="61">
        <v>14.35</v>
      </c>
      <c r="K17" s="61">
        <v>13.6</v>
      </c>
      <c r="L17" s="61">
        <v>13.21</v>
      </c>
      <c r="M17" s="61">
        <v>15.42</v>
      </c>
      <c r="N17" s="61">
        <v>14.12</v>
      </c>
      <c r="O17" s="61">
        <v>13.95</v>
      </c>
      <c r="P17" s="61">
        <v>13.21</v>
      </c>
      <c r="Q17" s="61">
        <v>14.17</v>
      </c>
      <c r="R17" s="61">
        <v>14.37</v>
      </c>
      <c r="S17" s="61">
        <v>14</v>
      </c>
      <c r="T17" s="61">
        <v>13.71</v>
      </c>
      <c r="U17" s="61">
        <v>13.59</v>
      </c>
      <c r="V17" s="61">
        <v>13.53</v>
      </c>
      <c r="W17" s="61">
        <v>13.91</v>
      </c>
      <c r="X17" s="61">
        <v>13.55</v>
      </c>
      <c r="Y17" s="61">
        <v>14.52</v>
      </c>
      <c r="Z17" s="61">
        <v>14.58</v>
      </c>
      <c r="AA17" s="61">
        <v>14.4</v>
      </c>
      <c r="AB17" s="61">
        <v>13.89</v>
      </c>
      <c r="AC17" s="61">
        <v>16.149999999999999</v>
      </c>
      <c r="AD17" s="61">
        <v>15.32</v>
      </c>
      <c r="AE17" s="61">
        <v>13.8</v>
      </c>
      <c r="AF17" s="18"/>
      <c r="AG17" s="6" t="s">
        <v>36</v>
      </c>
    </row>
    <row r="18" spans="1:33" ht="20.25" customHeight="1" x14ac:dyDescent="0.4">
      <c r="A18" s="6" t="s">
        <v>26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18"/>
      <c r="AG18" s="18">
        <v>0</v>
      </c>
    </row>
    <row r="19" spans="1:33" ht="20.25" customHeight="1" x14ac:dyDescent="0.4">
      <c r="A19" s="7" t="s">
        <v>9</v>
      </c>
      <c r="B19" s="81"/>
      <c r="C19" s="81"/>
      <c r="D19" s="81"/>
      <c r="E19" s="81"/>
      <c r="F19" s="81"/>
      <c r="G19" s="8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18"/>
    </row>
    <row r="20" spans="1:33" ht="20.25" customHeight="1" x14ac:dyDescent="0.4">
      <c r="A20" s="7" t="s">
        <v>23</v>
      </c>
      <c r="B20" s="84">
        <v>69</v>
      </c>
      <c r="C20" s="84">
        <v>84</v>
      </c>
      <c r="D20" s="84">
        <v>74</v>
      </c>
      <c r="E20" s="84">
        <v>65</v>
      </c>
      <c r="F20" s="84">
        <v>86</v>
      </c>
      <c r="G20" s="84">
        <v>72</v>
      </c>
      <c r="H20" s="83">
        <v>58</v>
      </c>
      <c r="I20" s="83">
        <v>84</v>
      </c>
      <c r="J20" s="83">
        <v>78</v>
      </c>
      <c r="K20" s="83">
        <v>84</v>
      </c>
      <c r="L20" s="83">
        <v>57</v>
      </c>
      <c r="M20" s="83">
        <v>110</v>
      </c>
      <c r="N20" s="83">
        <v>61</v>
      </c>
      <c r="O20" s="83">
        <v>62</v>
      </c>
      <c r="P20" s="83">
        <v>100</v>
      </c>
      <c r="Q20" s="83">
        <v>70</v>
      </c>
      <c r="R20" s="83">
        <v>84</v>
      </c>
      <c r="S20" s="83">
        <v>85</v>
      </c>
      <c r="T20" s="83">
        <v>82</v>
      </c>
      <c r="U20" s="83">
        <v>87</v>
      </c>
      <c r="V20" s="83">
        <v>70</v>
      </c>
      <c r="W20" s="83">
        <v>79</v>
      </c>
      <c r="X20" s="83">
        <v>67</v>
      </c>
      <c r="Y20" s="83">
        <v>86</v>
      </c>
      <c r="Z20" s="83">
        <v>76</v>
      </c>
      <c r="AA20" s="83">
        <v>84</v>
      </c>
      <c r="AB20" s="83">
        <v>84</v>
      </c>
      <c r="AC20" s="83">
        <v>85</v>
      </c>
      <c r="AD20" s="83">
        <v>74</v>
      </c>
      <c r="AE20" s="83">
        <v>68</v>
      </c>
      <c r="AF20" s="18"/>
    </row>
    <row r="21" spans="1:33" ht="20.25" customHeight="1" x14ac:dyDescent="0.4">
      <c r="A21" s="7" t="s">
        <v>22</v>
      </c>
      <c r="B21" s="82">
        <v>1126</v>
      </c>
      <c r="C21" s="82">
        <v>940</v>
      </c>
      <c r="D21" s="82"/>
      <c r="E21" s="82">
        <v>1373</v>
      </c>
      <c r="F21" s="82">
        <v>1110</v>
      </c>
      <c r="G21" s="82">
        <v>1980</v>
      </c>
      <c r="H21" s="83">
        <v>990</v>
      </c>
      <c r="I21" s="83">
        <v>1330</v>
      </c>
      <c r="J21" s="83">
        <v>810</v>
      </c>
      <c r="K21" s="83">
        <v>890</v>
      </c>
      <c r="L21" s="83"/>
      <c r="M21" s="83">
        <v>680</v>
      </c>
      <c r="N21" s="83">
        <v>670</v>
      </c>
      <c r="O21" s="83">
        <v>2396</v>
      </c>
      <c r="P21" s="83">
        <v>1830</v>
      </c>
      <c r="Q21" s="83">
        <v>1600</v>
      </c>
      <c r="R21" s="83">
        <v>1860</v>
      </c>
      <c r="S21" s="83">
        <v>1500</v>
      </c>
      <c r="T21" s="83">
        <v>1960</v>
      </c>
      <c r="U21" s="83">
        <v>1800</v>
      </c>
      <c r="V21" s="83">
        <v>2180</v>
      </c>
      <c r="W21" s="83">
        <v>2060</v>
      </c>
      <c r="X21" s="83">
        <v>624</v>
      </c>
      <c r="Y21" s="83"/>
      <c r="Z21" s="83"/>
      <c r="AA21" s="83"/>
      <c r="AB21" s="83"/>
      <c r="AC21" s="83"/>
      <c r="AD21" s="83"/>
      <c r="AE21" s="83"/>
      <c r="AF21" s="18"/>
    </row>
    <row r="22" spans="1:33" ht="20.25" customHeight="1" x14ac:dyDescent="0.4">
      <c r="A22" s="7" t="s">
        <v>24</v>
      </c>
      <c r="B22" s="84">
        <v>615</v>
      </c>
      <c r="C22" s="84">
        <v>680</v>
      </c>
      <c r="D22" s="84"/>
      <c r="E22" s="84">
        <v>697</v>
      </c>
      <c r="F22" s="84">
        <v>540</v>
      </c>
      <c r="G22" s="84">
        <v>550</v>
      </c>
      <c r="H22" s="83">
        <v>700</v>
      </c>
      <c r="I22" s="83">
        <v>605</v>
      </c>
      <c r="J22" s="83">
        <v>480</v>
      </c>
      <c r="K22" s="83">
        <v>660</v>
      </c>
      <c r="L22" s="83"/>
      <c r="M22" s="83">
        <v>380</v>
      </c>
      <c r="N22" s="83">
        <v>390</v>
      </c>
      <c r="O22" s="83">
        <v>673</v>
      </c>
      <c r="P22" s="83">
        <v>716</v>
      </c>
      <c r="Q22" s="83">
        <v>780</v>
      </c>
      <c r="R22" s="83">
        <v>790</v>
      </c>
      <c r="S22" s="83">
        <v>825</v>
      </c>
      <c r="T22" s="83">
        <v>800</v>
      </c>
      <c r="U22" s="83">
        <v>1180</v>
      </c>
      <c r="V22" s="83">
        <v>2010</v>
      </c>
      <c r="W22" s="83">
        <v>1950</v>
      </c>
      <c r="X22" s="83">
        <v>293</v>
      </c>
      <c r="Y22" s="83"/>
      <c r="Z22" s="83"/>
      <c r="AA22" s="83"/>
      <c r="AB22" s="83"/>
      <c r="AC22" s="83"/>
      <c r="AD22" s="83"/>
      <c r="AE22" s="83"/>
      <c r="AF22" s="18"/>
    </row>
    <row r="23" spans="1:33" ht="20.25" customHeight="1" x14ac:dyDescent="0.4">
      <c r="A23" s="7" t="s">
        <v>25</v>
      </c>
      <c r="B23" s="84">
        <v>68</v>
      </c>
      <c r="C23" s="84">
        <v>88</v>
      </c>
      <c r="D23" s="84"/>
      <c r="E23" s="84">
        <v>83</v>
      </c>
      <c r="F23" s="84">
        <v>86</v>
      </c>
      <c r="G23" s="84">
        <v>84</v>
      </c>
      <c r="H23" s="83">
        <v>73</v>
      </c>
      <c r="I23" s="83">
        <v>80</v>
      </c>
      <c r="J23" s="83">
        <v>85</v>
      </c>
      <c r="K23" s="83">
        <v>90</v>
      </c>
      <c r="L23" s="83"/>
      <c r="M23" s="83">
        <v>62</v>
      </c>
      <c r="N23" s="83">
        <v>64</v>
      </c>
      <c r="O23" s="83">
        <v>86</v>
      </c>
      <c r="P23" s="83">
        <v>70</v>
      </c>
      <c r="Q23" s="83">
        <v>80</v>
      </c>
      <c r="R23" s="83">
        <v>94</v>
      </c>
      <c r="S23" s="83">
        <v>70</v>
      </c>
      <c r="T23" s="83">
        <v>80</v>
      </c>
      <c r="U23" s="83">
        <v>97</v>
      </c>
      <c r="V23" s="83">
        <v>75</v>
      </c>
      <c r="W23" s="83">
        <v>65</v>
      </c>
      <c r="X23" s="83">
        <v>67</v>
      </c>
      <c r="Y23" s="83"/>
      <c r="Z23" s="83"/>
      <c r="AA23" s="83"/>
      <c r="AB23" s="83"/>
      <c r="AC23" s="83"/>
      <c r="AD23" s="83"/>
      <c r="AE23" s="83"/>
      <c r="AF23" s="18"/>
    </row>
    <row r="24" spans="1:33" ht="20.25" customHeight="1" x14ac:dyDescent="0.4">
      <c r="A24" s="7" t="s">
        <v>17</v>
      </c>
      <c r="B24" s="84"/>
      <c r="C24" s="84"/>
      <c r="D24" s="84"/>
      <c r="E24" s="84"/>
      <c r="F24" s="84"/>
      <c r="G24" s="84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83"/>
      <c r="AD24" s="83"/>
      <c r="AE24" s="83"/>
      <c r="AF24" s="18"/>
    </row>
    <row r="25" spans="1:33" ht="20.25" customHeight="1" x14ac:dyDescent="0.4">
      <c r="A25" s="7" t="s">
        <v>5</v>
      </c>
      <c r="B25" s="61">
        <v>0.5</v>
      </c>
      <c r="C25" s="61">
        <v>0.5</v>
      </c>
      <c r="D25" s="61">
        <v>0.64</v>
      </c>
      <c r="E25" s="61">
        <v>0.64</v>
      </c>
      <c r="F25" s="61">
        <v>0.64</v>
      </c>
      <c r="G25" s="61">
        <v>0.64</v>
      </c>
      <c r="H25" s="61">
        <v>0.64</v>
      </c>
      <c r="I25" s="61">
        <v>0.64</v>
      </c>
      <c r="J25" s="61">
        <v>0.64</v>
      </c>
      <c r="K25" s="61">
        <v>0.64</v>
      </c>
      <c r="L25" s="61">
        <v>0.67</v>
      </c>
      <c r="M25" s="61">
        <v>0.67</v>
      </c>
      <c r="N25" s="61">
        <v>0.67</v>
      </c>
      <c r="O25" s="61">
        <v>0.67</v>
      </c>
      <c r="P25" s="61">
        <v>0.67</v>
      </c>
      <c r="Q25" s="61">
        <v>0.67</v>
      </c>
      <c r="R25" s="61">
        <v>0.67</v>
      </c>
      <c r="S25" s="61">
        <v>0.62</v>
      </c>
      <c r="T25" s="61">
        <v>0.62</v>
      </c>
      <c r="U25" s="61">
        <v>0.62</v>
      </c>
      <c r="V25" s="61">
        <v>0.62</v>
      </c>
      <c r="W25" s="61">
        <v>0.62</v>
      </c>
      <c r="X25" s="61">
        <v>0.62</v>
      </c>
      <c r="Y25" s="61">
        <v>0.62</v>
      </c>
      <c r="Z25" s="61">
        <v>0.62</v>
      </c>
      <c r="AA25" s="61">
        <v>0.62</v>
      </c>
      <c r="AB25" s="61">
        <v>0.62</v>
      </c>
      <c r="AC25" s="61">
        <v>0.62</v>
      </c>
      <c r="AD25" s="61">
        <v>0.62</v>
      </c>
      <c r="AE25" s="61">
        <v>0.62</v>
      </c>
      <c r="AF25" s="18"/>
    </row>
    <row r="26" spans="1:33" ht="20.25" customHeight="1" x14ac:dyDescent="0.4">
      <c r="A26" s="7" t="s">
        <v>10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18"/>
    </row>
    <row r="27" spans="1:33" ht="20.25" customHeight="1" x14ac:dyDescent="0.4">
      <c r="A27" s="7" t="s">
        <v>7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18"/>
    </row>
    <row r="28" spans="1:33" ht="20.25" customHeight="1" x14ac:dyDescent="0.4">
      <c r="B28" s="18">
        <f t="shared" ref="B28:AE28" si="2">SUM(B17+B18+B19+B24+B25+B26+B27)</f>
        <v>16.149999999999999</v>
      </c>
      <c r="C28" s="18">
        <f t="shared" si="2"/>
        <v>13.98</v>
      </c>
      <c r="D28" s="18">
        <f t="shared" si="2"/>
        <v>15.15</v>
      </c>
      <c r="E28" s="18">
        <f t="shared" si="2"/>
        <v>14.73</v>
      </c>
      <c r="F28" s="18">
        <f t="shared" si="2"/>
        <v>14.020000000000001</v>
      </c>
      <c r="G28" s="18">
        <f t="shared" si="2"/>
        <v>14.08</v>
      </c>
      <c r="H28" s="18">
        <f t="shared" si="2"/>
        <v>14.42</v>
      </c>
      <c r="I28" s="18">
        <f t="shared" si="2"/>
        <v>13.290000000000001</v>
      </c>
      <c r="J28" s="18">
        <f t="shared" si="2"/>
        <v>14.99</v>
      </c>
      <c r="K28" s="18">
        <f t="shared" si="2"/>
        <v>14.24</v>
      </c>
      <c r="L28" s="18">
        <f t="shared" si="2"/>
        <v>13.88</v>
      </c>
      <c r="M28" s="18">
        <f t="shared" si="2"/>
        <v>16.09</v>
      </c>
      <c r="N28" s="18">
        <f t="shared" si="2"/>
        <v>14.79</v>
      </c>
      <c r="O28" s="18">
        <f t="shared" si="2"/>
        <v>14.62</v>
      </c>
      <c r="P28" s="18">
        <f t="shared" si="2"/>
        <v>13.88</v>
      </c>
      <c r="Q28" s="18">
        <f t="shared" si="2"/>
        <v>14.84</v>
      </c>
      <c r="R28" s="18">
        <f t="shared" si="2"/>
        <v>15.04</v>
      </c>
      <c r="S28" s="18">
        <f t="shared" si="2"/>
        <v>14.62</v>
      </c>
      <c r="T28" s="18">
        <f t="shared" si="2"/>
        <v>14.33</v>
      </c>
      <c r="U28" s="18">
        <f t="shared" si="2"/>
        <v>14.209999999999999</v>
      </c>
      <c r="V28" s="18">
        <f t="shared" si="2"/>
        <v>14.149999999999999</v>
      </c>
      <c r="W28" s="18">
        <f t="shared" si="2"/>
        <v>14.53</v>
      </c>
      <c r="X28" s="18">
        <f t="shared" si="2"/>
        <v>14.17</v>
      </c>
      <c r="Y28" s="18">
        <f t="shared" si="2"/>
        <v>15.139999999999999</v>
      </c>
      <c r="Z28" s="18">
        <f t="shared" si="2"/>
        <v>15.2</v>
      </c>
      <c r="AA28" s="18">
        <f t="shared" si="2"/>
        <v>15.02</v>
      </c>
      <c r="AB28" s="18">
        <f t="shared" si="2"/>
        <v>14.51</v>
      </c>
      <c r="AC28" s="18">
        <f t="shared" si="2"/>
        <v>16.77</v>
      </c>
      <c r="AD28" s="18">
        <f t="shared" si="2"/>
        <v>15.94</v>
      </c>
      <c r="AE28" s="18">
        <f t="shared" si="2"/>
        <v>14.42</v>
      </c>
      <c r="AF28" s="18">
        <f>AVERAGE(B28:AE28)</f>
        <v>14.706666666666662</v>
      </c>
      <c r="AG28" s="6"/>
    </row>
    <row r="29" spans="1:33" ht="20.25" customHeight="1" x14ac:dyDescent="0.4">
      <c r="A29" s="8" t="s">
        <v>11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6" t="s">
        <v>37</v>
      </c>
    </row>
    <row r="30" spans="1:33" ht="20.25" customHeight="1" x14ac:dyDescent="0.4">
      <c r="A30" s="7" t="s">
        <v>12</v>
      </c>
      <c r="B30" s="60">
        <v>1.8668461538461545</v>
      </c>
      <c r="C30" s="60">
        <v>1.8629999999999998</v>
      </c>
      <c r="D30" s="26">
        <v>1.8530000000000004</v>
      </c>
      <c r="E30" s="26">
        <v>1.8900000000000003</v>
      </c>
      <c r="F30" s="26">
        <v>1.583</v>
      </c>
      <c r="G30" s="26">
        <v>2.3340000000000001</v>
      </c>
      <c r="H30" s="26">
        <v>2.2989999999999999</v>
      </c>
      <c r="I30" s="26">
        <v>2.3610000000000002</v>
      </c>
      <c r="J30" s="60">
        <v>2.3700000000000006</v>
      </c>
      <c r="K30" s="26">
        <v>2.3479999999999994</v>
      </c>
      <c r="L30" s="26">
        <v>1.6890000000000001</v>
      </c>
      <c r="M30" s="60">
        <v>1.7669999999999997</v>
      </c>
      <c r="N30" s="60">
        <v>1.6209999999999998</v>
      </c>
      <c r="O30" s="60">
        <v>1.9630000000000007</v>
      </c>
      <c r="P30" s="60">
        <v>1.7390000000000005</v>
      </c>
      <c r="Q30" s="60">
        <v>1.6354166666666667</v>
      </c>
      <c r="R30" s="60">
        <v>2.2749999999999995</v>
      </c>
      <c r="S30" s="60">
        <v>2.2489999999999997</v>
      </c>
      <c r="T30" s="26">
        <v>1.9220000000000004</v>
      </c>
      <c r="U30" s="60">
        <v>1.6810000000000007</v>
      </c>
      <c r="V30" s="60">
        <v>1.7070000000000005</v>
      </c>
      <c r="W30" s="60">
        <v>1.2889999999999999</v>
      </c>
      <c r="X30" s="26">
        <v>2.3269999999999995</v>
      </c>
      <c r="Y30" s="26">
        <v>1.3005384615384616</v>
      </c>
      <c r="Z30" s="60">
        <v>0.96199999999999986</v>
      </c>
      <c r="AA30" s="60">
        <v>1.8569999999999995</v>
      </c>
      <c r="AB30" s="26">
        <v>1.3450000000000002</v>
      </c>
      <c r="AC30" s="26">
        <v>0.95400000000000007</v>
      </c>
      <c r="AD30" s="26">
        <v>7.3384615384615381E-2</v>
      </c>
      <c r="AE30" s="26">
        <v>0.19015384615384615</v>
      </c>
      <c r="AF30" s="18"/>
      <c r="AG30" s="6" t="s">
        <v>34</v>
      </c>
    </row>
    <row r="31" spans="1:33" ht="20.25" customHeight="1" x14ac:dyDescent="0.4">
      <c r="A31" s="7" t="s">
        <v>27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>
        <f>SUM(B31:AE31)</f>
        <v>0</v>
      </c>
      <c r="AG31" s="18">
        <v>0</v>
      </c>
    </row>
    <row r="32" spans="1:33" ht="20.25" customHeight="1" x14ac:dyDescent="0.4">
      <c r="A32" s="7" t="s">
        <v>4</v>
      </c>
      <c r="B32" s="26">
        <v>1.3097000000000001</v>
      </c>
      <c r="C32" s="26">
        <v>1.3446</v>
      </c>
      <c r="D32" s="26">
        <v>1.4134</v>
      </c>
      <c r="E32" s="26">
        <v>1.4134</v>
      </c>
      <c r="F32" s="26">
        <v>1.4147000000000001</v>
      </c>
      <c r="G32" s="26">
        <v>1.2846</v>
      </c>
      <c r="H32" s="26">
        <v>1.3046</v>
      </c>
      <c r="I32" s="26">
        <v>1.3046</v>
      </c>
      <c r="J32" s="26">
        <v>1.2905</v>
      </c>
      <c r="K32" s="26">
        <v>1.2905</v>
      </c>
      <c r="L32" s="26">
        <v>1.3540999999999999</v>
      </c>
      <c r="M32" s="26">
        <v>1.3086</v>
      </c>
      <c r="N32" s="26">
        <v>1.3149999999999999</v>
      </c>
      <c r="O32" s="26">
        <v>1.3708</v>
      </c>
      <c r="P32" s="26">
        <v>1.3044</v>
      </c>
      <c r="Q32" s="26">
        <v>1.3089999999999999</v>
      </c>
      <c r="R32" s="26">
        <v>1.3075999999999999</v>
      </c>
      <c r="S32" s="26">
        <v>1.3174000000000001</v>
      </c>
      <c r="T32" s="26">
        <v>1.3304</v>
      </c>
      <c r="U32" s="26">
        <v>1.319</v>
      </c>
      <c r="V32" s="26">
        <v>1.3388</v>
      </c>
      <c r="W32" s="26">
        <v>1.2835999999999999</v>
      </c>
      <c r="X32" s="26">
        <v>1.2835999999999999</v>
      </c>
      <c r="Y32" s="26">
        <v>1.3267</v>
      </c>
      <c r="Z32" s="26">
        <v>1.3472</v>
      </c>
      <c r="AA32" s="26">
        <v>1.3309000000000002</v>
      </c>
      <c r="AB32" s="26">
        <v>1.3279000000000001</v>
      </c>
      <c r="AC32" s="26">
        <v>1.3567</v>
      </c>
      <c r="AD32" s="26">
        <v>1.3084</v>
      </c>
      <c r="AE32" s="26">
        <v>1.3245</v>
      </c>
      <c r="AF32" s="18"/>
    </row>
    <row r="33" spans="1:32" ht="20.25" customHeight="1" x14ac:dyDescent="0.4">
      <c r="A33" s="7" t="s">
        <v>13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ht="20.25" customHeight="1" x14ac:dyDescent="0.4">
      <c r="A34" s="7" t="s">
        <v>10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ht="20.25" customHeight="1" x14ac:dyDescent="0.4">
      <c r="A35" s="8"/>
      <c r="B35" s="18">
        <f t="shared" ref="B35:AE35" si="3">SUM(B30:B34)</f>
        <v>3.1765461538461546</v>
      </c>
      <c r="C35" s="18">
        <f t="shared" si="3"/>
        <v>3.2075999999999998</v>
      </c>
      <c r="D35" s="18">
        <f t="shared" si="3"/>
        <v>3.2664000000000004</v>
      </c>
      <c r="E35" s="18">
        <f t="shared" si="3"/>
        <v>3.3034000000000003</v>
      </c>
      <c r="F35" s="89">
        <f t="shared" si="3"/>
        <v>2.9977</v>
      </c>
      <c r="G35" s="89">
        <f t="shared" si="3"/>
        <v>3.6185999999999998</v>
      </c>
      <c r="H35" s="89">
        <f t="shared" si="3"/>
        <v>3.6036000000000001</v>
      </c>
      <c r="I35" s="89">
        <f t="shared" si="3"/>
        <v>3.6656000000000004</v>
      </c>
      <c r="J35" s="89">
        <f t="shared" si="3"/>
        <v>3.6605000000000008</v>
      </c>
      <c r="K35" s="89">
        <f t="shared" si="3"/>
        <v>3.6384999999999996</v>
      </c>
      <c r="L35" s="89">
        <f t="shared" si="3"/>
        <v>3.0430999999999999</v>
      </c>
      <c r="M35" s="89">
        <f t="shared" si="3"/>
        <v>3.0755999999999997</v>
      </c>
      <c r="N35" s="18">
        <f t="shared" si="3"/>
        <v>2.9359999999999999</v>
      </c>
      <c r="O35" s="18">
        <f t="shared" si="3"/>
        <v>3.333800000000001</v>
      </c>
      <c r="P35" s="18">
        <f t="shared" si="3"/>
        <v>3.0434000000000005</v>
      </c>
      <c r="Q35" s="18">
        <f t="shared" si="3"/>
        <v>2.9444166666666667</v>
      </c>
      <c r="R35" s="18">
        <f t="shared" si="3"/>
        <v>3.5825999999999993</v>
      </c>
      <c r="S35" s="18">
        <f t="shared" si="3"/>
        <v>3.5663999999999998</v>
      </c>
      <c r="T35" s="18">
        <f t="shared" si="3"/>
        <v>3.2524000000000006</v>
      </c>
      <c r="U35" s="18">
        <f t="shared" si="3"/>
        <v>3.0000000000000009</v>
      </c>
      <c r="V35" s="18">
        <f t="shared" si="3"/>
        <v>3.0458000000000007</v>
      </c>
      <c r="W35" s="18">
        <f t="shared" si="3"/>
        <v>2.5725999999999996</v>
      </c>
      <c r="X35" s="18">
        <f t="shared" si="3"/>
        <v>3.6105999999999994</v>
      </c>
      <c r="Y35" s="18">
        <f t="shared" si="3"/>
        <v>2.6272384615384619</v>
      </c>
      <c r="Z35" s="18">
        <f t="shared" si="3"/>
        <v>2.3091999999999997</v>
      </c>
      <c r="AA35" s="18">
        <f t="shared" si="3"/>
        <v>3.1879</v>
      </c>
      <c r="AB35" s="18">
        <f t="shared" si="3"/>
        <v>2.6729000000000003</v>
      </c>
      <c r="AC35" s="18">
        <f t="shared" si="3"/>
        <v>2.3107000000000002</v>
      </c>
      <c r="AD35" s="18">
        <f t="shared" si="3"/>
        <v>1.3817846153846154</v>
      </c>
      <c r="AE35" s="18">
        <f t="shared" si="3"/>
        <v>1.5146538461538461</v>
      </c>
      <c r="AF35" s="18">
        <f>AVERAGE(B35:AE35)</f>
        <v>3.0383179914529923</v>
      </c>
    </row>
    <row r="36" spans="1:32" ht="20.25" customHeight="1" x14ac:dyDescent="0.4">
      <c r="A36" s="8" t="s">
        <v>14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:32" ht="20.25" customHeight="1" x14ac:dyDescent="0.4">
      <c r="A37" s="7" t="s">
        <v>4</v>
      </c>
      <c r="B37" s="18">
        <v>0.4</v>
      </c>
      <c r="C37" s="18">
        <v>0.2</v>
      </c>
      <c r="D37" s="18">
        <v>0.5</v>
      </c>
      <c r="E37" s="18">
        <v>0.5</v>
      </c>
      <c r="F37" s="18">
        <v>0.2</v>
      </c>
      <c r="G37" s="18">
        <v>0.5</v>
      </c>
      <c r="H37" s="18">
        <v>0.5</v>
      </c>
      <c r="I37" s="18">
        <v>0.5</v>
      </c>
      <c r="J37" s="18">
        <v>0.5</v>
      </c>
      <c r="K37" s="18">
        <v>0.2</v>
      </c>
      <c r="L37" s="18">
        <v>0.5</v>
      </c>
      <c r="M37" s="18">
        <v>0.5</v>
      </c>
      <c r="N37" s="18">
        <v>0.5</v>
      </c>
      <c r="O37" s="18">
        <v>0.5</v>
      </c>
      <c r="P37" s="18">
        <v>0.5</v>
      </c>
      <c r="Q37" s="18">
        <v>0.1</v>
      </c>
      <c r="R37" s="18">
        <v>0.5</v>
      </c>
      <c r="S37" s="18">
        <v>0.5</v>
      </c>
      <c r="T37" s="18">
        <v>0.5</v>
      </c>
      <c r="U37" s="18">
        <v>0.3</v>
      </c>
      <c r="V37" s="18">
        <v>0.5</v>
      </c>
      <c r="W37" s="18">
        <v>0.3</v>
      </c>
      <c r="X37" s="18">
        <v>0.5</v>
      </c>
      <c r="Y37" s="18">
        <v>0.4</v>
      </c>
      <c r="Z37" s="18">
        <v>0.3</v>
      </c>
      <c r="AA37" s="18">
        <v>0.5</v>
      </c>
      <c r="AB37" s="18">
        <v>0.5</v>
      </c>
      <c r="AC37" s="18">
        <v>0.5</v>
      </c>
      <c r="AD37" s="18">
        <v>0.2</v>
      </c>
      <c r="AE37" s="18">
        <v>0.5</v>
      </c>
      <c r="AF37" s="18">
        <f>AVERAGE(B37:AE37)</f>
        <v>0.42000000000000004</v>
      </c>
    </row>
    <row r="38" spans="1:32" ht="20.25" customHeight="1" x14ac:dyDescent="0.4">
      <c r="A38" s="7" t="s">
        <v>15</v>
      </c>
      <c r="B38" s="18">
        <f t="shared" ref="B38:AE38" si="4">SUM(B37,B35,B28,B15,B8)</f>
        <v>51.584560403846154</v>
      </c>
      <c r="C38" s="18">
        <f t="shared" si="4"/>
        <v>52.913623000000001</v>
      </c>
      <c r="D38" s="18">
        <f t="shared" si="4"/>
        <v>58.930534333333334</v>
      </c>
      <c r="E38" s="18">
        <f t="shared" si="4"/>
        <v>52.854785333333325</v>
      </c>
      <c r="F38" s="18">
        <f t="shared" si="4"/>
        <v>54.661515333333334</v>
      </c>
      <c r="G38" s="18">
        <f t="shared" si="4"/>
        <v>46.150005249999992</v>
      </c>
      <c r="H38" s="18">
        <f t="shared" si="4"/>
        <v>53.818819750000003</v>
      </c>
      <c r="I38" s="18">
        <f t="shared" si="4"/>
        <v>48.808924749999996</v>
      </c>
      <c r="J38" s="18">
        <f t="shared" si="4"/>
        <v>56.145830500000002</v>
      </c>
      <c r="K38" s="18">
        <f t="shared" si="4"/>
        <v>49.546479749999996</v>
      </c>
      <c r="L38" s="18">
        <f t="shared" si="4"/>
        <v>54.4951425</v>
      </c>
      <c r="M38" s="18">
        <f t="shared" si="4"/>
        <v>53.187927000000002</v>
      </c>
      <c r="N38" s="18">
        <f t="shared" si="4"/>
        <v>49.9187625</v>
      </c>
      <c r="O38" s="18">
        <f t="shared" si="4"/>
        <v>50.776651749999999</v>
      </c>
      <c r="P38" s="18">
        <f t="shared" si="4"/>
        <v>49.143797999999997</v>
      </c>
      <c r="Q38" s="18">
        <f t="shared" si="4"/>
        <v>49.108853166666663</v>
      </c>
      <c r="R38" s="18">
        <f t="shared" si="4"/>
        <v>47.25651049999999</v>
      </c>
      <c r="S38" s="18">
        <f t="shared" si="4"/>
        <v>54.424379999999999</v>
      </c>
      <c r="T38" s="18">
        <f t="shared" si="4"/>
        <v>57.630244750000003</v>
      </c>
      <c r="U38" s="18">
        <f t="shared" si="4"/>
        <v>45.849381499999993</v>
      </c>
      <c r="V38" s="18">
        <f t="shared" si="4"/>
        <v>51.554875750000001</v>
      </c>
      <c r="W38" s="18">
        <f t="shared" si="4"/>
        <v>49.273205250000004</v>
      </c>
      <c r="X38" s="18">
        <f t="shared" si="4"/>
        <v>52.128178500000004</v>
      </c>
      <c r="Y38" s="18">
        <f t="shared" si="4"/>
        <v>46.252756211538454</v>
      </c>
      <c r="Z38" s="18">
        <f t="shared" si="4"/>
        <v>52.029562749999997</v>
      </c>
      <c r="AA38" s="18">
        <f t="shared" si="4"/>
        <v>51.440803750000001</v>
      </c>
      <c r="AB38" s="18">
        <f t="shared" si="4"/>
        <v>49.40576325</v>
      </c>
      <c r="AC38" s="18">
        <f t="shared" si="4"/>
        <v>51.360150250000004</v>
      </c>
      <c r="AD38" s="18">
        <f t="shared" si="4"/>
        <v>45.704251865384613</v>
      </c>
      <c r="AE38" s="18">
        <f t="shared" si="4"/>
        <v>52.06144784615384</v>
      </c>
      <c r="AF38" s="18">
        <f>AVERAGE(B38:AE38)</f>
        <v>51.280590849786336</v>
      </c>
    </row>
    <row r="39" spans="1:32" ht="20.25" customHeight="1" x14ac:dyDescent="0.4">
      <c r="A39" s="7" t="s">
        <v>16</v>
      </c>
      <c r="B39" s="18">
        <f t="shared" ref="B39:AE39" si="5">-SUM(B13+B14+B26+B27+B33+B34)</f>
        <v>-0.27376800000000001</v>
      </c>
      <c r="C39" s="18">
        <f t="shared" si="5"/>
        <v>-0.27376800000000001</v>
      </c>
      <c r="D39" s="18">
        <f t="shared" si="5"/>
        <v>0</v>
      </c>
      <c r="E39" s="18">
        <f t="shared" si="5"/>
        <v>0</v>
      </c>
      <c r="F39" s="18">
        <f t="shared" si="5"/>
        <v>0</v>
      </c>
      <c r="G39" s="18">
        <f t="shared" si="5"/>
        <v>0</v>
      </c>
      <c r="H39" s="18">
        <f t="shared" si="5"/>
        <v>-0.12790800000000002</v>
      </c>
      <c r="I39" s="18">
        <f t="shared" si="5"/>
        <v>0</v>
      </c>
      <c r="J39" s="18">
        <f t="shared" si="5"/>
        <v>0</v>
      </c>
      <c r="K39" s="18">
        <f t="shared" si="5"/>
        <v>0</v>
      </c>
      <c r="L39" s="18">
        <f t="shared" si="5"/>
        <v>0</v>
      </c>
      <c r="M39" s="18">
        <f t="shared" si="5"/>
        <v>0</v>
      </c>
      <c r="N39" s="18">
        <f t="shared" si="5"/>
        <v>-0.37175599999999998</v>
      </c>
      <c r="O39" s="18">
        <f t="shared" si="5"/>
        <v>0</v>
      </c>
      <c r="P39" s="18">
        <f t="shared" si="5"/>
        <v>0</v>
      </c>
      <c r="Q39" s="18">
        <f t="shared" si="5"/>
        <v>0</v>
      </c>
      <c r="R39" s="18">
        <f t="shared" si="5"/>
        <v>0</v>
      </c>
      <c r="S39" s="18">
        <f t="shared" si="5"/>
        <v>0</v>
      </c>
      <c r="T39" s="18">
        <f t="shared" si="5"/>
        <v>0</v>
      </c>
      <c r="U39" s="18">
        <f t="shared" si="5"/>
        <v>0</v>
      </c>
      <c r="V39" s="18">
        <f t="shared" si="5"/>
        <v>0</v>
      </c>
      <c r="W39" s="18">
        <f t="shared" si="5"/>
        <v>-0.5423</v>
      </c>
      <c r="X39" s="18">
        <f t="shared" si="5"/>
        <v>-6.2084E-2</v>
      </c>
      <c r="Y39" s="18">
        <f t="shared" si="5"/>
        <v>0</v>
      </c>
      <c r="Z39" s="18">
        <f t="shared" si="5"/>
        <v>0</v>
      </c>
      <c r="AA39" s="18">
        <f t="shared" si="5"/>
        <v>0</v>
      </c>
      <c r="AB39" s="18">
        <f t="shared" si="5"/>
        <v>-0.184756</v>
      </c>
      <c r="AC39" s="18">
        <f t="shared" si="5"/>
        <v>0</v>
      </c>
      <c r="AD39" s="18">
        <f t="shared" si="5"/>
        <v>0</v>
      </c>
      <c r="AE39" s="18">
        <f t="shared" si="5"/>
        <v>0</v>
      </c>
      <c r="AF39" s="18"/>
    </row>
    <row r="40" spans="1:32" ht="20.25" customHeight="1" x14ac:dyDescent="0.4">
      <c r="A40" s="8" t="s">
        <v>20</v>
      </c>
      <c r="B40" s="18">
        <f t="shared" ref="B40:AE40" si="6">B38-B39</f>
        <v>51.858328403846151</v>
      </c>
      <c r="C40" s="18">
        <f t="shared" si="6"/>
        <v>53.187390999999998</v>
      </c>
      <c r="D40" s="18">
        <f t="shared" si="6"/>
        <v>58.930534333333334</v>
      </c>
      <c r="E40" s="18">
        <f t="shared" si="6"/>
        <v>52.854785333333325</v>
      </c>
      <c r="F40" s="18">
        <f t="shared" si="6"/>
        <v>54.661515333333334</v>
      </c>
      <c r="G40" s="18">
        <f t="shared" si="6"/>
        <v>46.150005249999992</v>
      </c>
      <c r="H40" s="18">
        <f t="shared" si="6"/>
        <v>53.946727750000001</v>
      </c>
      <c r="I40" s="18">
        <f t="shared" si="6"/>
        <v>48.808924749999996</v>
      </c>
      <c r="J40" s="18">
        <f t="shared" si="6"/>
        <v>56.145830500000002</v>
      </c>
      <c r="K40" s="18">
        <f t="shared" si="6"/>
        <v>49.546479749999996</v>
      </c>
      <c r="L40" s="18">
        <f t="shared" si="6"/>
        <v>54.4951425</v>
      </c>
      <c r="M40" s="18">
        <f t="shared" si="6"/>
        <v>53.187927000000002</v>
      </c>
      <c r="N40" s="18">
        <f t="shared" si="6"/>
        <v>50.290518499999997</v>
      </c>
      <c r="O40" s="18">
        <f t="shared" si="6"/>
        <v>50.776651749999999</v>
      </c>
      <c r="P40" s="18">
        <f t="shared" si="6"/>
        <v>49.143797999999997</v>
      </c>
      <c r="Q40" s="18">
        <f t="shared" si="6"/>
        <v>49.108853166666663</v>
      </c>
      <c r="R40" s="18">
        <f t="shared" si="6"/>
        <v>47.25651049999999</v>
      </c>
      <c r="S40" s="18">
        <f t="shared" si="6"/>
        <v>54.424379999999999</v>
      </c>
      <c r="T40" s="18">
        <f t="shared" si="6"/>
        <v>57.630244750000003</v>
      </c>
      <c r="U40" s="18">
        <f t="shared" si="6"/>
        <v>45.849381499999993</v>
      </c>
      <c r="V40" s="18">
        <f t="shared" si="6"/>
        <v>51.554875750000001</v>
      </c>
      <c r="W40" s="18">
        <f t="shared" si="6"/>
        <v>49.815505250000001</v>
      </c>
      <c r="X40" s="18">
        <f t="shared" si="6"/>
        <v>52.190262500000003</v>
      </c>
      <c r="Y40" s="18">
        <f t="shared" si="6"/>
        <v>46.252756211538454</v>
      </c>
      <c r="Z40" s="18">
        <f t="shared" si="6"/>
        <v>52.029562749999997</v>
      </c>
      <c r="AA40" s="18">
        <f t="shared" si="6"/>
        <v>51.440803750000001</v>
      </c>
      <c r="AB40" s="18">
        <f t="shared" si="6"/>
        <v>49.59051925</v>
      </c>
      <c r="AC40" s="18">
        <f t="shared" si="6"/>
        <v>51.360150250000004</v>
      </c>
      <c r="AD40" s="18">
        <f t="shared" si="6"/>
        <v>45.704251865384613</v>
      </c>
      <c r="AE40" s="18">
        <f t="shared" si="6"/>
        <v>52.06144784615384</v>
      </c>
      <c r="AF40" s="18">
        <f>AVERAGE(B40:AE40)</f>
        <v>51.341802183119654</v>
      </c>
    </row>
    <row r="41" spans="1:32" ht="20.25" customHeight="1" x14ac:dyDescent="0.45">
      <c r="A41" s="8"/>
      <c r="B41" s="11"/>
      <c r="C41" s="5"/>
      <c r="D41" s="5"/>
      <c r="E41" s="5"/>
      <c r="F41" s="5"/>
      <c r="G41" s="5"/>
      <c r="H41" s="6"/>
      <c r="I41" s="9"/>
      <c r="J41" s="9"/>
      <c r="K41" s="9"/>
      <c r="L41" s="9"/>
      <c r="M41" s="9"/>
      <c r="N41" s="9"/>
      <c r="O41" s="9"/>
      <c r="P41" s="9"/>
    </row>
    <row r="42" spans="1:32" ht="20.25" customHeight="1" x14ac:dyDescent="0.45">
      <c r="A42" s="7" t="s">
        <v>32</v>
      </c>
      <c r="I42" s="10"/>
      <c r="J42" s="10"/>
      <c r="K42" s="10"/>
      <c r="L42" s="10"/>
      <c r="M42" s="10"/>
      <c r="N42" s="10"/>
      <c r="O42" s="10"/>
      <c r="P42" s="10"/>
      <c r="Q42" s="6"/>
      <c r="R42" s="6"/>
      <c r="Z42" s="10"/>
      <c r="AA42" s="10"/>
      <c r="AB42" s="10"/>
      <c r="AC42" s="10"/>
      <c r="AD42" s="10"/>
      <c r="AE42" s="10"/>
      <c r="AF42" s="14"/>
    </row>
    <row r="43" spans="1:32" ht="20.25" customHeight="1" x14ac:dyDescent="0.45">
      <c r="A43" s="7" t="s">
        <v>33</v>
      </c>
    </row>
  </sheetData>
  <phoneticPr fontId="0" type="noConversion"/>
  <pageMargins left="0.46" right="0.53" top="0.66" bottom="1" header="0.5" footer="0.5"/>
  <pageSetup scale="30" orientation="landscape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43"/>
  <sheetViews>
    <sheetView zoomScale="55" zoomScaleNormal="55" zoomScalePageLayoutView="55" workbookViewId="0">
      <pane xSplit="1" ySplit="4" topLeftCell="F5" activePane="bottomRight" state="frozen"/>
      <selection pane="topRight" activeCell="B1" sqref="B1"/>
      <selection pane="bottomLeft" activeCell="A12" sqref="A12"/>
      <selection pane="bottomRight" activeCell="T30" sqref="T30"/>
    </sheetView>
  </sheetViews>
  <sheetFormatPr defaultColWidth="11.53515625" defaultRowHeight="20.25" customHeight="1" x14ac:dyDescent="0.45"/>
  <cols>
    <col min="1" max="1" width="32.23046875" style="7" customWidth="1"/>
    <col min="2" max="32" width="8.23046875" style="7" customWidth="1"/>
    <col min="33" max="33" width="11.765625" style="12" customWidth="1"/>
    <col min="34" max="34" width="17.53515625" style="7" customWidth="1"/>
    <col min="35" max="35" width="8.23046875" style="7" customWidth="1"/>
    <col min="36" max="16384" width="11.53515625" style="7"/>
  </cols>
  <sheetData>
    <row r="1" spans="1:34" ht="20.2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5"/>
    </row>
    <row r="2" spans="1:34" ht="20.25" customHeight="1" x14ac:dyDescent="0.45">
      <c r="A2" s="1">
        <v>45627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/>
    </row>
    <row r="3" spans="1:34" ht="20.25" customHeight="1" x14ac:dyDescent="0.5">
      <c r="A3" s="3" t="s">
        <v>19</v>
      </c>
      <c r="Z3" s="4"/>
      <c r="AA3" s="2"/>
      <c r="AB3" s="4"/>
      <c r="AC3" s="4"/>
      <c r="AD3" s="4"/>
      <c r="AE3" s="4"/>
      <c r="AF3" s="4"/>
      <c r="AG3" s="49"/>
      <c r="AH3" s="5" t="s">
        <v>39</v>
      </c>
    </row>
    <row r="4" spans="1:34" ht="20.25" customHeight="1" x14ac:dyDescent="0.5">
      <c r="B4" s="27">
        <v>1</v>
      </c>
      <c r="C4" s="27">
        <v>2</v>
      </c>
      <c r="D4" s="27">
        <v>3</v>
      </c>
      <c r="E4" s="27">
        <v>4</v>
      </c>
      <c r="F4" s="27">
        <v>5</v>
      </c>
      <c r="G4" s="27">
        <v>6</v>
      </c>
      <c r="H4" s="27">
        <v>7</v>
      </c>
      <c r="I4" s="27">
        <v>8</v>
      </c>
      <c r="J4" s="27">
        <v>9</v>
      </c>
      <c r="K4" s="27">
        <v>10</v>
      </c>
      <c r="L4" s="27">
        <v>11</v>
      </c>
      <c r="M4" s="27">
        <v>12</v>
      </c>
      <c r="N4" s="27">
        <v>13</v>
      </c>
      <c r="O4" s="27">
        <v>14</v>
      </c>
      <c r="P4" s="27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6">
        <v>21</v>
      </c>
      <c r="W4" s="6">
        <v>22</v>
      </c>
      <c r="X4" s="6">
        <v>23</v>
      </c>
      <c r="Y4" s="6">
        <v>24</v>
      </c>
      <c r="Z4" s="6">
        <v>25</v>
      </c>
      <c r="AA4" s="6">
        <v>26</v>
      </c>
      <c r="AB4" s="6">
        <v>27</v>
      </c>
      <c r="AC4" s="6">
        <v>28</v>
      </c>
      <c r="AD4" s="6">
        <v>29</v>
      </c>
      <c r="AE4" s="6">
        <v>30</v>
      </c>
      <c r="AF4" s="6">
        <v>31</v>
      </c>
      <c r="AG4" s="50" t="s">
        <v>28</v>
      </c>
      <c r="AH4" s="5" t="s">
        <v>38</v>
      </c>
    </row>
    <row r="5" spans="1:34" ht="20.25" customHeight="1" x14ac:dyDescent="0.45">
      <c r="A5" s="8" t="s">
        <v>0</v>
      </c>
      <c r="I5" s="10"/>
      <c r="J5" s="10"/>
      <c r="K5" s="10"/>
      <c r="L5" s="10"/>
      <c r="M5" s="10"/>
      <c r="N5" s="10"/>
      <c r="O5" s="10"/>
      <c r="P5" s="10"/>
      <c r="Q5" s="9"/>
      <c r="R5" s="9"/>
      <c r="S5" s="6"/>
      <c r="T5" s="6"/>
      <c r="U5" s="6"/>
      <c r="V5" s="6"/>
      <c r="W5" s="6"/>
      <c r="X5" s="6"/>
      <c r="Y5" s="6"/>
      <c r="Z5" s="9"/>
      <c r="AA5" s="9"/>
      <c r="AB5" s="9"/>
      <c r="AC5" s="9"/>
      <c r="AD5" s="9"/>
      <c r="AE5" s="9"/>
      <c r="AF5" s="9"/>
      <c r="AG5" s="28"/>
      <c r="AH5" s="6"/>
    </row>
    <row r="6" spans="1:34" ht="20.25" customHeight="1" x14ac:dyDescent="0.4">
      <c r="A6" s="7" t="s">
        <v>1</v>
      </c>
      <c r="B6" s="35"/>
      <c r="C6" s="35"/>
      <c r="D6" s="36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23"/>
      <c r="AH6" s="6" t="s">
        <v>35</v>
      </c>
    </row>
    <row r="7" spans="1:34" ht="20.25" customHeight="1" x14ac:dyDescent="0.4">
      <c r="A7" s="7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23"/>
      <c r="AH7" s="6" t="s">
        <v>34</v>
      </c>
    </row>
    <row r="8" spans="1:34" ht="20.25" customHeight="1" x14ac:dyDescent="0.4">
      <c r="B8" s="18">
        <f t="shared" ref="B8:AF8" si="0">SUM(B6:B7)</f>
        <v>0</v>
      </c>
      <c r="C8" s="18">
        <f t="shared" si="0"/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 t="shared" si="0"/>
        <v>0</v>
      </c>
      <c r="Q8" s="18">
        <f t="shared" si="0"/>
        <v>0</v>
      </c>
      <c r="R8" s="18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</v>
      </c>
      <c r="AA8" s="18">
        <f t="shared" si="0"/>
        <v>0</v>
      </c>
      <c r="AB8" s="18">
        <f t="shared" si="0"/>
        <v>0</v>
      </c>
      <c r="AC8" s="18">
        <f t="shared" si="0"/>
        <v>0</v>
      </c>
      <c r="AD8" s="18">
        <f t="shared" si="0"/>
        <v>0</v>
      </c>
      <c r="AE8" s="18">
        <f t="shared" si="0"/>
        <v>0</v>
      </c>
      <c r="AF8" s="18">
        <f t="shared" si="0"/>
        <v>0</v>
      </c>
      <c r="AG8" s="18">
        <f>AVERAGE(B8:AF8)</f>
        <v>0</v>
      </c>
      <c r="AH8" s="18">
        <v>0</v>
      </c>
    </row>
    <row r="9" spans="1:34" ht="20.25" customHeight="1" x14ac:dyDescent="0.45">
      <c r="A9" s="8" t="s">
        <v>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3"/>
    </row>
    <row r="10" spans="1:34" ht="20.25" customHeight="1" x14ac:dyDescent="0.45">
      <c r="A10" s="7" t="s">
        <v>18</v>
      </c>
      <c r="B10" s="20"/>
      <c r="C10" s="20"/>
      <c r="D10" s="20"/>
      <c r="E10" s="20"/>
      <c r="F10" s="20"/>
      <c r="G10" s="20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3"/>
      <c r="AH10" s="6" t="s">
        <v>36</v>
      </c>
    </row>
    <row r="11" spans="1:34" ht="20.25" customHeight="1" x14ac:dyDescent="0.45">
      <c r="A11" s="6" t="s">
        <v>26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13"/>
      <c r="AH11" s="18">
        <v>0</v>
      </c>
    </row>
    <row r="12" spans="1:34" ht="20.25" customHeight="1" x14ac:dyDescent="0.45">
      <c r="A12" s="7" t="s">
        <v>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3"/>
    </row>
    <row r="13" spans="1:34" ht="20.25" customHeight="1" x14ac:dyDescent="0.45">
      <c r="A13" s="7" t="s">
        <v>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3"/>
    </row>
    <row r="14" spans="1:34" ht="20.25" customHeight="1" x14ac:dyDescent="0.45">
      <c r="A14" s="7" t="s">
        <v>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3"/>
    </row>
    <row r="15" spans="1:34" ht="20.25" customHeight="1" x14ac:dyDescent="0.4">
      <c r="B15" s="18">
        <f t="shared" ref="B15:AF15" si="1">SUM(B10:B14)</f>
        <v>0</v>
      </c>
      <c r="C15" s="18">
        <f t="shared" si="1"/>
        <v>0</v>
      </c>
      <c r="D15" s="18">
        <f t="shared" si="1"/>
        <v>0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  <c r="P15" s="18">
        <f t="shared" si="1"/>
        <v>0</v>
      </c>
      <c r="Q15" s="18">
        <f t="shared" si="1"/>
        <v>0</v>
      </c>
      <c r="R15" s="18">
        <f t="shared" si="1"/>
        <v>0</v>
      </c>
      <c r="S15" s="18">
        <f t="shared" si="1"/>
        <v>0</v>
      </c>
      <c r="T15" s="18">
        <f t="shared" si="1"/>
        <v>0</v>
      </c>
      <c r="U15" s="18">
        <f t="shared" si="1"/>
        <v>0</v>
      </c>
      <c r="V15" s="18">
        <f t="shared" si="1"/>
        <v>0</v>
      </c>
      <c r="W15" s="18">
        <f t="shared" si="1"/>
        <v>0</v>
      </c>
      <c r="X15" s="18">
        <f t="shared" si="1"/>
        <v>0</v>
      </c>
      <c r="Y15" s="18">
        <f t="shared" si="1"/>
        <v>0</v>
      </c>
      <c r="Z15" s="18">
        <f t="shared" si="1"/>
        <v>0</v>
      </c>
      <c r="AA15" s="18">
        <f t="shared" si="1"/>
        <v>0</v>
      </c>
      <c r="AB15" s="18">
        <f t="shared" si="1"/>
        <v>0</v>
      </c>
      <c r="AC15" s="18">
        <f t="shared" si="1"/>
        <v>0</v>
      </c>
      <c r="AD15" s="18">
        <f t="shared" si="1"/>
        <v>0</v>
      </c>
      <c r="AE15" s="18">
        <f t="shared" si="1"/>
        <v>0</v>
      </c>
      <c r="AF15" s="18">
        <f t="shared" si="1"/>
        <v>0</v>
      </c>
      <c r="AG15" s="18">
        <f>AVERAGE(B15:AF15)</f>
        <v>0</v>
      </c>
    </row>
    <row r="16" spans="1:34" ht="20.25" customHeight="1" x14ac:dyDescent="0.45">
      <c r="A16" s="8" t="s">
        <v>40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3"/>
    </row>
    <row r="17" spans="1:34" ht="20.25" customHeight="1" x14ac:dyDescent="0.45">
      <c r="A17" s="7" t="s">
        <v>8</v>
      </c>
      <c r="B17" s="9"/>
      <c r="C17" s="9"/>
      <c r="D17" s="9"/>
      <c r="E17" s="9"/>
      <c r="F17" s="9"/>
      <c r="G17" s="9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3"/>
      <c r="AH17" s="6" t="s">
        <v>36</v>
      </c>
    </row>
    <row r="18" spans="1:34" ht="20.25" customHeight="1" x14ac:dyDescent="0.45">
      <c r="A18" s="6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13"/>
      <c r="AH18" s="18">
        <v>0</v>
      </c>
    </row>
    <row r="19" spans="1:34" ht="20.25" customHeight="1" x14ac:dyDescent="0.45">
      <c r="A19" s="7" t="s">
        <v>9</v>
      </c>
      <c r="B19" s="31"/>
      <c r="C19" s="31"/>
      <c r="D19" s="31"/>
      <c r="E19" s="31"/>
      <c r="F19" s="31"/>
      <c r="G19" s="3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3"/>
    </row>
    <row r="20" spans="1:34" ht="20.25" customHeight="1" x14ac:dyDescent="0.45">
      <c r="A20" s="7" t="s">
        <v>23</v>
      </c>
      <c r="B20" s="27"/>
      <c r="C20" s="27"/>
      <c r="D20" s="27"/>
      <c r="E20" s="27"/>
      <c r="F20" s="27"/>
      <c r="G20" s="27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13"/>
    </row>
    <row r="21" spans="1:34" ht="20.25" customHeight="1" x14ac:dyDescent="0.45">
      <c r="A21" s="7" t="s">
        <v>22</v>
      </c>
      <c r="B21" s="6"/>
      <c r="C21" s="6"/>
      <c r="D21" s="6"/>
      <c r="E21" s="6"/>
      <c r="F21" s="6"/>
      <c r="G21" s="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3"/>
    </row>
    <row r="22" spans="1:34" ht="20.25" customHeight="1" x14ac:dyDescent="0.45">
      <c r="A22" s="7" t="s">
        <v>24</v>
      </c>
      <c r="B22" s="27"/>
      <c r="C22" s="27"/>
      <c r="D22" s="27"/>
      <c r="E22" s="27"/>
      <c r="F22" s="27"/>
      <c r="G22" s="2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3"/>
    </row>
    <row r="23" spans="1:34" ht="20.25" customHeight="1" x14ac:dyDescent="0.45">
      <c r="A23" s="7" t="s">
        <v>25</v>
      </c>
      <c r="B23" s="27"/>
      <c r="C23" s="27"/>
      <c r="D23" s="27"/>
      <c r="E23" s="27"/>
      <c r="F23" s="27"/>
      <c r="G23" s="2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3"/>
    </row>
    <row r="24" spans="1:34" ht="20.25" customHeight="1" x14ac:dyDescent="0.45">
      <c r="A24" s="7" t="s">
        <v>17</v>
      </c>
      <c r="B24" s="27"/>
      <c r="C24" s="27"/>
      <c r="D24" s="27"/>
      <c r="E24" s="27"/>
      <c r="F24" s="27"/>
      <c r="G24" s="2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3"/>
    </row>
    <row r="25" spans="1:34" ht="20.25" customHeight="1" x14ac:dyDescent="0.45">
      <c r="A25" s="7" t="s">
        <v>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3"/>
    </row>
    <row r="26" spans="1:34" ht="20.25" customHeight="1" x14ac:dyDescent="0.45">
      <c r="A26" s="7" t="s">
        <v>10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3"/>
    </row>
    <row r="27" spans="1:34" ht="20.25" customHeight="1" x14ac:dyDescent="0.45">
      <c r="A27" s="7" t="s">
        <v>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3"/>
    </row>
    <row r="28" spans="1:34" ht="20.25" customHeight="1" x14ac:dyDescent="0.45">
      <c r="B28" s="18">
        <f>SUM(B17+B18+B19+B24+B25+B26+B27)</f>
        <v>0</v>
      </c>
      <c r="C28" s="18">
        <f t="shared" ref="C28:AF28" si="2">SUM(C17+C18+C19+C24+C25+C26+C27)</f>
        <v>0</v>
      </c>
      <c r="D28" s="18">
        <f t="shared" si="2"/>
        <v>0</v>
      </c>
      <c r="E28" s="18">
        <f t="shared" si="2"/>
        <v>0</v>
      </c>
      <c r="F28" s="18">
        <f t="shared" si="2"/>
        <v>0</v>
      </c>
      <c r="G28" s="18">
        <f t="shared" si="2"/>
        <v>0</v>
      </c>
      <c r="H28" s="18">
        <f t="shared" si="2"/>
        <v>0</v>
      </c>
      <c r="I28" s="18">
        <f t="shared" si="2"/>
        <v>0</v>
      </c>
      <c r="J28" s="18">
        <f t="shared" si="2"/>
        <v>0</v>
      </c>
      <c r="K28" s="18">
        <f t="shared" si="2"/>
        <v>0</v>
      </c>
      <c r="L28" s="18">
        <f t="shared" si="2"/>
        <v>0</v>
      </c>
      <c r="M28" s="18">
        <f t="shared" si="2"/>
        <v>0</v>
      </c>
      <c r="N28" s="18">
        <f t="shared" si="2"/>
        <v>0</v>
      </c>
      <c r="O28" s="18">
        <f t="shared" si="2"/>
        <v>0</v>
      </c>
      <c r="P28" s="18">
        <f t="shared" si="2"/>
        <v>0</v>
      </c>
      <c r="Q28" s="18">
        <f t="shared" si="2"/>
        <v>0</v>
      </c>
      <c r="R28" s="18">
        <f t="shared" si="2"/>
        <v>0</v>
      </c>
      <c r="S28" s="18">
        <f t="shared" si="2"/>
        <v>0</v>
      </c>
      <c r="T28" s="18">
        <f t="shared" si="2"/>
        <v>0</v>
      </c>
      <c r="U28" s="18">
        <f t="shared" si="2"/>
        <v>0</v>
      </c>
      <c r="V28" s="18">
        <f t="shared" si="2"/>
        <v>0</v>
      </c>
      <c r="W28" s="18">
        <f t="shared" si="2"/>
        <v>0</v>
      </c>
      <c r="X28" s="18">
        <f t="shared" si="2"/>
        <v>0</v>
      </c>
      <c r="Y28" s="18">
        <f t="shared" si="2"/>
        <v>0</v>
      </c>
      <c r="Z28" s="18">
        <f t="shared" si="2"/>
        <v>0</v>
      </c>
      <c r="AA28" s="18">
        <f t="shared" si="2"/>
        <v>0</v>
      </c>
      <c r="AB28" s="18">
        <f t="shared" si="2"/>
        <v>0</v>
      </c>
      <c r="AC28" s="18">
        <f t="shared" si="2"/>
        <v>0</v>
      </c>
      <c r="AD28" s="18">
        <f t="shared" si="2"/>
        <v>0</v>
      </c>
      <c r="AE28" s="18">
        <f t="shared" si="2"/>
        <v>0</v>
      </c>
      <c r="AF28" s="18">
        <f t="shared" si="2"/>
        <v>0</v>
      </c>
      <c r="AG28" s="13">
        <f>AVERAGE(B28:AF28)</f>
        <v>0</v>
      </c>
      <c r="AH28" s="6"/>
    </row>
    <row r="29" spans="1:34" ht="20.25" customHeight="1" x14ac:dyDescent="0.45">
      <c r="A29" s="8" t="s">
        <v>11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3"/>
      <c r="AH29" s="6" t="s">
        <v>37</v>
      </c>
    </row>
    <row r="30" spans="1:34" ht="20.25" customHeight="1" x14ac:dyDescent="0.45">
      <c r="A30" s="7" t="s">
        <v>12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3"/>
      <c r="AH30" s="6" t="s">
        <v>34</v>
      </c>
    </row>
    <row r="31" spans="1:34" ht="20.25" customHeight="1" x14ac:dyDescent="0.45">
      <c r="A31" s="7" t="s">
        <v>27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3">
        <f>SUM(B31:AF31)</f>
        <v>0</v>
      </c>
      <c r="AH31" s="18">
        <v>0</v>
      </c>
    </row>
    <row r="32" spans="1:34" ht="20.25" customHeight="1" x14ac:dyDescent="0.45">
      <c r="A32" s="7" t="s">
        <v>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3"/>
    </row>
    <row r="33" spans="1:33" ht="20.25" customHeight="1" x14ac:dyDescent="0.45">
      <c r="A33" s="7" t="s">
        <v>13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3"/>
    </row>
    <row r="34" spans="1:33" ht="20.25" customHeight="1" x14ac:dyDescent="0.45">
      <c r="A34" s="7" t="s">
        <v>10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3"/>
    </row>
    <row r="35" spans="1:33" ht="20.25" customHeight="1" x14ac:dyDescent="0.45">
      <c r="A35" s="8"/>
      <c r="B35" s="18">
        <f t="shared" ref="B35:AF35" si="3">SUM(B30:B34)</f>
        <v>0</v>
      </c>
      <c r="C35" s="18">
        <f t="shared" si="3"/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0</v>
      </c>
      <c r="I35" s="18">
        <f t="shared" si="3"/>
        <v>0</v>
      </c>
      <c r="J35" s="18">
        <f t="shared" si="3"/>
        <v>0</v>
      </c>
      <c r="K35" s="18">
        <f t="shared" si="3"/>
        <v>0</v>
      </c>
      <c r="L35" s="18">
        <f t="shared" si="3"/>
        <v>0</v>
      </c>
      <c r="M35" s="18">
        <f t="shared" si="3"/>
        <v>0</v>
      </c>
      <c r="N35" s="18">
        <f t="shared" si="3"/>
        <v>0</v>
      </c>
      <c r="O35" s="18">
        <f t="shared" si="3"/>
        <v>0</v>
      </c>
      <c r="P35" s="18">
        <f t="shared" si="3"/>
        <v>0</v>
      </c>
      <c r="Q35" s="18">
        <f t="shared" si="3"/>
        <v>0</v>
      </c>
      <c r="R35" s="18">
        <f t="shared" si="3"/>
        <v>0</v>
      </c>
      <c r="S35" s="18">
        <f t="shared" si="3"/>
        <v>0</v>
      </c>
      <c r="T35" s="18">
        <f t="shared" si="3"/>
        <v>0</v>
      </c>
      <c r="U35" s="18">
        <f t="shared" si="3"/>
        <v>0</v>
      </c>
      <c r="V35" s="18">
        <f t="shared" si="3"/>
        <v>0</v>
      </c>
      <c r="W35" s="18">
        <f t="shared" si="3"/>
        <v>0</v>
      </c>
      <c r="X35" s="18">
        <f t="shared" si="3"/>
        <v>0</v>
      </c>
      <c r="Y35" s="18">
        <f t="shared" si="3"/>
        <v>0</v>
      </c>
      <c r="Z35" s="18">
        <f t="shared" si="3"/>
        <v>0</v>
      </c>
      <c r="AA35" s="18">
        <f t="shared" si="3"/>
        <v>0</v>
      </c>
      <c r="AB35" s="18">
        <f t="shared" si="3"/>
        <v>0</v>
      </c>
      <c r="AC35" s="18">
        <f t="shared" si="3"/>
        <v>0</v>
      </c>
      <c r="AD35" s="18">
        <f t="shared" si="3"/>
        <v>0</v>
      </c>
      <c r="AE35" s="18">
        <f t="shared" si="3"/>
        <v>0</v>
      </c>
      <c r="AF35" s="18">
        <f t="shared" si="3"/>
        <v>0</v>
      </c>
      <c r="AG35" s="13">
        <f>AVERAGE(B35:AF35)</f>
        <v>0</v>
      </c>
    </row>
    <row r="36" spans="1:33" ht="20.25" customHeight="1" x14ac:dyDescent="0.45">
      <c r="A36" s="8" t="s">
        <v>14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3"/>
    </row>
    <row r="37" spans="1:33" ht="20.25" customHeight="1" x14ac:dyDescent="0.45">
      <c r="A37" s="7" t="s">
        <v>4</v>
      </c>
      <c r="B37" s="18"/>
      <c r="C37" s="18"/>
      <c r="D37" s="18"/>
      <c r="E37" s="18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3">
        <f>AVERAGE(B37:AF37)</f>
        <v>0</v>
      </c>
    </row>
    <row r="38" spans="1:33" ht="20.25" customHeight="1" x14ac:dyDescent="0.45">
      <c r="A38" s="7" t="s">
        <v>15</v>
      </c>
      <c r="B38" s="18">
        <f t="shared" ref="B38:AF38" si="4">SUM(B37,B35,B28,B15,B8)</f>
        <v>0</v>
      </c>
      <c r="C38" s="18">
        <f t="shared" si="4"/>
        <v>0</v>
      </c>
      <c r="D38" s="18">
        <f t="shared" si="4"/>
        <v>0</v>
      </c>
      <c r="E38" s="18">
        <f t="shared" si="4"/>
        <v>0</v>
      </c>
      <c r="F38" s="18">
        <f t="shared" si="4"/>
        <v>0</v>
      </c>
      <c r="G38" s="18">
        <f t="shared" si="4"/>
        <v>0</v>
      </c>
      <c r="H38" s="18">
        <f t="shared" si="4"/>
        <v>0</v>
      </c>
      <c r="I38" s="18">
        <f t="shared" si="4"/>
        <v>0</v>
      </c>
      <c r="J38" s="18">
        <f t="shared" si="4"/>
        <v>0</v>
      </c>
      <c r="K38" s="18">
        <f t="shared" si="4"/>
        <v>0</v>
      </c>
      <c r="L38" s="18">
        <f t="shared" si="4"/>
        <v>0</v>
      </c>
      <c r="M38" s="18">
        <f t="shared" si="4"/>
        <v>0</v>
      </c>
      <c r="N38" s="18">
        <f t="shared" si="4"/>
        <v>0</v>
      </c>
      <c r="O38" s="18">
        <f t="shared" si="4"/>
        <v>0</v>
      </c>
      <c r="P38" s="18">
        <f t="shared" si="4"/>
        <v>0</v>
      </c>
      <c r="Q38" s="18">
        <f t="shared" si="4"/>
        <v>0</v>
      </c>
      <c r="R38" s="18">
        <f t="shared" si="4"/>
        <v>0</v>
      </c>
      <c r="S38" s="18">
        <f t="shared" si="4"/>
        <v>0</v>
      </c>
      <c r="T38" s="18">
        <f t="shared" si="4"/>
        <v>0</v>
      </c>
      <c r="U38" s="18">
        <f t="shared" si="4"/>
        <v>0</v>
      </c>
      <c r="V38" s="18">
        <f t="shared" si="4"/>
        <v>0</v>
      </c>
      <c r="W38" s="18">
        <f t="shared" si="4"/>
        <v>0</v>
      </c>
      <c r="X38" s="18">
        <f t="shared" si="4"/>
        <v>0</v>
      </c>
      <c r="Y38" s="18">
        <f t="shared" si="4"/>
        <v>0</v>
      </c>
      <c r="Z38" s="18">
        <f t="shared" si="4"/>
        <v>0</v>
      </c>
      <c r="AA38" s="18">
        <f t="shared" si="4"/>
        <v>0</v>
      </c>
      <c r="AB38" s="18">
        <f t="shared" si="4"/>
        <v>0</v>
      </c>
      <c r="AC38" s="18">
        <f t="shared" si="4"/>
        <v>0</v>
      </c>
      <c r="AD38" s="18">
        <f t="shared" si="4"/>
        <v>0</v>
      </c>
      <c r="AE38" s="18">
        <f t="shared" si="4"/>
        <v>0</v>
      </c>
      <c r="AF38" s="18">
        <f t="shared" si="4"/>
        <v>0</v>
      </c>
      <c r="AG38" s="13">
        <f>AVERAGE(B38:AF38)</f>
        <v>0</v>
      </c>
    </row>
    <row r="39" spans="1:33" ht="20.25" customHeight="1" x14ac:dyDescent="0.45">
      <c r="A39" s="7" t="s">
        <v>16</v>
      </c>
      <c r="B39" s="18">
        <f t="shared" ref="B39:AF39" si="5">-SUM(B13+B14+B26+B27+B33+B34)</f>
        <v>0</v>
      </c>
      <c r="C39" s="18">
        <f t="shared" si="5"/>
        <v>0</v>
      </c>
      <c r="D39" s="18">
        <f t="shared" si="5"/>
        <v>0</v>
      </c>
      <c r="E39" s="18">
        <f t="shared" si="5"/>
        <v>0</v>
      </c>
      <c r="F39" s="18">
        <f t="shared" si="5"/>
        <v>0</v>
      </c>
      <c r="G39" s="18">
        <f t="shared" si="5"/>
        <v>0</v>
      </c>
      <c r="H39" s="18">
        <f t="shared" si="5"/>
        <v>0</v>
      </c>
      <c r="I39" s="18">
        <f t="shared" si="5"/>
        <v>0</v>
      </c>
      <c r="J39" s="18">
        <f t="shared" si="5"/>
        <v>0</v>
      </c>
      <c r="K39" s="18">
        <f t="shared" si="5"/>
        <v>0</v>
      </c>
      <c r="L39" s="18">
        <f t="shared" si="5"/>
        <v>0</v>
      </c>
      <c r="M39" s="18">
        <f t="shared" si="5"/>
        <v>0</v>
      </c>
      <c r="N39" s="18">
        <f t="shared" si="5"/>
        <v>0</v>
      </c>
      <c r="O39" s="18">
        <f t="shared" si="5"/>
        <v>0</v>
      </c>
      <c r="P39" s="18">
        <f t="shared" si="5"/>
        <v>0</v>
      </c>
      <c r="Q39" s="18">
        <f t="shared" si="5"/>
        <v>0</v>
      </c>
      <c r="R39" s="18">
        <f t="shared" si="5"/>
        <v>0</v>
      </c>
      <c r="S39" s="18">
        <f t="shared" si="5"/>
        <v>0</v>
      </c>
      <c r="T39" s="18">
        <f t="shared" si="5"/>
        <v>0</v>
      </c>
      <c r="U39" s="18">
        <f t="shared" si="5"/>
        <v>0</v>
      </c>
      <c r="V39" s="18">
        <f t="shared" si="5"/>
        <v>0</v>
      </c>
      <c r="W39" s="18">
        <f t="shared" si="5"/>
        <v>0</v>
      </c>
      <c r="X39" s="18">
        <f t="shared" si="5"/>
        <v>0</v>
      </c>
      <c r="Y39" s="18">
        <f t="shared" si="5"/>
        <v>0</v>
      </c>
      <c r="Z39" s="18">
        <f t="shared" si="5"/>
        <v>0</v>
      </c>
      <c r="AA39" s="18">
        <f t="shared" si="5"/>
        <v>0</v>
      </c>
      <c r="AB39" s="18">
        <f t="shared" si="5"/>
        <v>0</v>
      </c>
      <c r="AC39" s="18">
        <f t="shared" si="5"/>
        <v>0</v>
      </c>
      <c r="AD39" s="18">
        <f t="shared" si="5"/>
        <v>0</v>
      </c>
      <c r="AE39" s="18">
        <f t="shared" si="5"/>
        <v>0</v>
      </c>
      <c r="AF39" s="18">
        <f t="shared" si="5"/>
        <v>0</v>
      </c>
      <c r="AG39" s="13"/>
    </row>
    <row r="40" spans="1:33" ht="20.25" customHeight="1" x14ac:dyDescent="0.45">
      <c r="A40" s="8" t="s">
        <v>20</v>
      </c>
      <c r="B40" s="18">
        <f t="shared" ref="B40:AF40" si="6">B38-B39</f>
        <v>0</v>
      </c>
      <c r="C40" s="18">
        <f t="shared" si="6"/>
        <v>0</v>
      </c>
      <c r="D40" s="18">
        <f t="shared" si="6"/>
        <v>0</v>
      </c>
      <c r="E40" s="18">
        <f t="shared" si="6"/>
        <v>0</v>
      </c>
      <c r="F40" s="18">
        <f t="shared" si="6"/>
        <v>0</v>
      </c>
      <c r="G40" s="18">
        <f t="shared" si="6"/>
        <v>0</v>
      </c>
      <c r="H40" s="18">
        <f t="shared" si="6"/>
        <v>0</v>
      </c>
      <c r="I40" s="18">
        <f t="shared" si="6"/>
        <v>0</v>
      </c>
      <c r="J40" s="18">
        <f t="shared" si="6"/>
        <v>0</v>
      </c>
      <c r="K40" s="18">
        <f t="shared" si="6"/>
        <v>0</v>
      </c>
      <c r="L40" s="18">
        <f t="shared" si="6"/>
        <v>0</v>
      </c>
      <c r="M40" s="18">
        <f t="shared" si="6"/>
        <v>0</v>
      </c>
      <c r="N40" s="18">
        <f t="shared" si="6"/>
        <v>0</v>
      </c>
      <c r="O40" s="18">
        <f t="shared" si="6"/>
        <v>0</v>
      </c>
      <c r="P40" s="18">
        <f t="shared" si="6"/>
        <v>0</v>
      </c>
      <c r="Q40" s="18">
        <f t="shared" si="6"/>
        <v>0</v>
      </c>
      <c r="R40" s="18">
        <f t="shared" si="6"/>
        <v>0</v>
      </c>
      <c r="S40" s="18">
        <f t="shared" si="6"/>
        <v>0</v>
      </c>
      <c r="T40" s="18">
        <f t="shared" si="6"/>
        <v>0</v>
      </c>
      <c r="U40" s="18">
        <f t="shared" si="6"/>
        <v>0</v>
      </c>
      <c r="V40" s="18">
        <f t="shared" si="6"/>
        <v>0</v>
      </c>
      <c r="W40" s="18">
        <f t="shared" si="6"/>
        <v>0</v>
      </c>
      <c r="X40" s="18">
        <f t="shared" si="6"/>
        <v>0</v>
      </c>
      <c r="Y40" s="18">
        <f t="shared" si="6"/>
        <v>0</v>
      </c>
      <c r="Z40" s="18">
        <f t="shared" si="6"/>
        <v>0</v>
      </c>
      <c r="AA40" s="18">
        <f t="shared" si="6"/>
        <v>0</v>
      </c>
      <c r="AB40" s="18">
        <f t="shared" si="6"/>
        <v>0</v>
      </c>
      <c r="AC40" s="18">
        <f t="shared" si="6"/>
        <v>0</v>
      </c>
      <c r="AD40" s="18">
        <f t="shared" si="6"/>
        <v>0</v>
      </c>
      <c r="AE40" s="18">
        <f t="shared" si="6"/>
        <v>0</v>
      </c>
      <c r="AF40" s="18">
        <f t="shared" si="6"/>
        <v>0</v>
      </c>
      <c r="AG40" s="13">
        <f>AVERAGE(B40:AF40)</f>
        <v>0</v>
      </c>
    </row>
    <row r="41" spans="1:33" ht="20.25" customHeight="1" x14ac:dyDescent="0.45">
      <c r="I41" s="10"/>
      <c r="J41" s="10"/>
      <c r="K41" s="10"/>
      <c r="L41" s="10"/>
      <c r="M41" s="10"/>
      <c r="N41" s="10"/>
      <c r="O41" s="10"/>
      <c r="P41" s="10"/>
      <c r="Q41" s="6"/>
      <c r="R41" s="6"/>
      <c r="Z41" s="10"/>
      <c r="AA41" s="10"/>
      <c r="AB41" s="10"/>
      <c r="AC41" s="10"/>
      <c r="AD41" s="10"/>
      <c r="AE41" s="10"/>
      <c r="AF41" s="10"/>
      <c r="AG41" s="14"/>
    </row>
    <row r="42" spans="1:33" ht="20.25" customHeight="1" x14ac:dyDescent="0.45">
      <c r="A42" s="7" t="s">
        <v>32</v>
      </c>
    </row>
    <row r="43" spans="1:33" ht="20.25" customHeight="1" x14ac:dyDescent="0.45">
      <c r="A43" s="7" t="s">
        <v>33</v>
      </c>
    </row>
  </sheetData>
  <phoneticPr fontId="0" type="noConversion"/>
  <pageMargins left="0.46" right="0.53" top="0.66" bottom="1" header="0.5" footer="0.5"/>
  <pageSetup scale="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3"/>
  <sheetViews>
    <sheetView zoomScale="55" zoomScaleNormal="55" zoomScalePageLayoutView="55" workbookViewId="0">
      <pane xSplit="1" ySplit="4" topLeftCell="B5" activePane="bottomRight" state="frozen"/>
      <selection pane="topRight" activeCell="B1" sqref="B1"/>
      <selection pane="bottomLeft" activeCell="A14" sqref="A14"/>
      <selection pane="bottomRight" activeCell="H41" sqref="H41"/>
    </sheetView>
  </sheetViews>
  <sheetFormatPr defaultColWidth="11.53515625" defaultRowHeight="20.25" customHeight="1" x14ac:dyDescent="0.45"/>
  <cols>
    <col min="1" max="1" width="32.765625" style="7" customWidth="1"/>
    <col min="2" max="29" width="8.23046875" style="7" customWidth="1"/>
    <col min="30" max="30" width="12.765625" style="12" customWidth="1"/>
    <col min="31" max="31" width="16.23046875" style="7" customWidth="1"/>
    <col min="32" max="16384" width="11.53515625" style="7"/>
  </cols>
  <sheetData>
    <row r="1" spans="1:31" ht="20.2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5"/>
      <c r="AE1" s="2"/>
    </row>
    <row r="2" spans="1:31" ht="20.25" customHeight="1" x14ac:dyDescent="0.45">
      <c r="A2" s="1">
        <v>45323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5"/>
      <c r="AE2" s="2"/>
    </row>
    <row r="3" spans="1:31" ht="20.25" customHeight="1" x14ac:dyDescent="0.5">
      <c r="A3" s="3" t="s">
        <v>19</v>
      </c>
      <c r="Z3" s="4"/>
      <c r="AA3" s="2"/>
      <c r="AB3" s="4"/>
      <c r="AC3" s="4"/>
      <c r="AD3" s="49"/>
      <c r="AE3" s="5" t="s">
        <v>39</v>
      </c>
    </row>
    <row r="4" spans="1:31" ht="20.25" customHeight="1" x14ac:dyDescent="0.4">
      <c r="B4" s="27">
        <v>1</v>
      </c>
      <c r="C4" s="27">
        <v>2</v>
      </c>
      <c r="D4" s="27">
        <v>3</v>
      </c>
      <c r="E4" s="27">
        <v>4</v>
      </c>
      <c r="F4" s="27">
        <v>5</v>
      </c>
      <c r="G4" s="27">
        <v>6</v>
      </c>
      <c r="H4" s="27">
        <v>7</v>
      </c>
      <c r="I4" s="27">
        <v>8</v>
      </c>
      <c r="J4" s="27">
        <v>9</v>
      </c>
      <c r="K4" s="27">
        <v>10</v>
      </c>
      <c r="L4" s="27">
        <v>11</v>
      </c>
      <c r="M4" s="27">
        <v>12</v>
      </c>
      <c r="N4" s="27">
        <v>13</v>
      </c>
      <c r="O4" s="27">
        <v>14</v>
      </c>
      <c r="P4" s="27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6">
        <v>21</v>
      </c>
      <c r="W4" s="6">
        <v>22</v>
      </c>
      <c r="X4" s="6">
        <v>23</v>
      </c>
      <c r="Y4" s="6">
        <v>24</v>
      </c>
      <c r="Z4" s="6">
        <v>25</v>
      </c>
      <c r="AA4" s="6">
        <v>26</v>
      </c>
      <c r="AB4" s="6">
        <v>27</v>
      </c>
      <c r="AC4" s="6">
        <v>28</v>
      </c>
      <c r="AD4" s="5" t="s">
        <v>28</v>
      </c>
      <c r="AE4" s="5" t="s">
        <v>38</v>
      </c>
    </row>
    <row r="5" spans="1:31" ht="20.25" customHeight="1" x14ac:dyDescent="0.45">
      <c r="A5" s="8" t="s">
        <v>0</v>
      </c>
      <c r="I5" s="10"/>
      <c r="J5" s="10"/>
      <c r="K5" s="10"/>
      <c r="L5" s="10"/>
      <c r="M5" s="10"/>
      <c r="N5" s="10"/>
      <c r="O5" s="10"/>
      <c r="P5" s="10"/>
      <c r="Q5" s="9"/>
      <c r="R5" s="9"/>
      <c r="S5" s="6"/>
      <c r="T5" s="6"/>
      <c r="U5" s="6"/>
      <c r="V5" s="6"/>
      <c r="W5" s="6"/>
      <c r="X5" s="6"/>
      <c r="Y5" s="6"/>
      <c r="Z5" s="9"/>
      <c r="AA5" s="9"/>
      <c r="AB5" s="9"/>
      <c r="AC5" s="9"/>
      <c r="AD5" s="28"/>
      <c r="AE5" s="6"/>
    </row>
    <row r="6" spans="1:31" ht="20.25" customHeight="1" x14ac:dyDescent="0.4">
      <c r="A6" s="7" t="s">
        <v>1</v>
      </c>
      <c r="AD6" s="7"/>
      <c r="AE6" s="6" t="s">
        <v>35</v>
      </c>
    </row>
    <row r="7" spans="1:31" ht="20.25" customHeight="1" x14ac:dyDescent="0.4">
      <c r="A7" s="7" t="s">
        <v>2</v>
      </c>
      <c r="AD7" s="7"/>
      <c r="AE7" s="6" t="s">
        <v>34</v>
      </c>
    </row>
    <row r="8" spans="1:31" ht="20.25" customHeight="1" x14ac:dyDescent="0.45">
      <c r="B8" s="18">
        <f t="shared" ref="B8:AC8" si="0">SUM(B6:B7)</f>
        <v>0</v>
      </c>
      <c r="C8" s="18">
        <f t="shared" si="0"/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 t="shared" si="0"/>
        <v>0</v>
      </c>
      <c r="Q8" s="18">
        <f t="shared" si="0"/>
        <v>0</v>
      </c>
      <c r="R8" s="18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</v>
      </c>
      <c r="AA8" s="18">
        <f t="shared" si="0"/>
        <v>0</v>
      </c>
      <c r="AB8" s="18">
        <f t="shared" si="0"/>
        <v>0</v>
      </c>
      <c r="AC8" s="18">
        <f t="shared" si="0"/>
        <v>0</v>
      </c>
      <c r="AD8" s="13">
        <f>AVERAGE(B8:AC8)</f>
        <v>0</v>
      </c>
      <c r="AE8" s="18">
        <v>0</v>
      </c>
    </row>
    <row r="9" spans="1:31" ht="20.25" customHeight="1" x14ac:dyDescent="0.45">
      <c r="A9" s="8" t="s">
        <v>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3"/>
    </row>
    <row r="10" spans="1:31" ht="20.25" customHeight="1" x14ac:dyDescent="0.45">
      <c r="A10" s="7" t="s">
        <v>18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1"/>
      <c r="AA10" s="21"/>
      <c r="AB10" s="21"/>
      <c r="AC10" s="21"/>
      <c r="AD10" s="13"/>
      <c r="AE10" s="6" t="s">
        <v>36</v>
      </c>
    </row>
    <row r="11" spans="1:31" ht="20.25" customHeight="1" x14ac:dyDescent="0.45">
      <c r="A11" s="6" t="s">
        <v>26</v>
      </c>
      <c r="B11" s="17"/>
      <c r="C11" s="17"/>
      <c r="D11" s="17"/>
      <c r="E11" s="17"/>
      <c r="F11" s="17"/>
      <c r="G11" s="17"/>
      <c r="H11" s="17"/>
      <c r="I11" s="17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1"/>
      <c r="AA11" s="21"/>
      <c r="AB11" s="21"/>
      <c r="AC11" s="21"/>
      <c r="AD11" s="13"/>
      <c r="AE11" s="18">
        <v>0</v>
      </c>
    </row>
    <row r="12" spans="1:31" ht="20.25" customHeight="1" x14ac:dyDescent="0.45">
      <c r="A12" s="7" t="s">
        <v>5</v>
      </c>
      <c r="B12" s="17"/>
      <c r="C12" s="17"/>
      <c r="D12" s="17"/>
      <c r="E12" s="17"/>
      <c r="F12" s="17"/>
      <c r="G12" s="17"/>
      <c r="H12" s="17"/>
      <c r="I12" s="17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1"/>
      <c r="AA12" s="21"/>
      <c r="AB12" s="21"/>
      <c r="AC12" s="21"/>
      <c r="AD12" s="13"/>
    </row>
    <row r="13" spans="1:31" ht="20.25" customHeight="1" x14ac:dyDescent="0.45">
      <c r="A13" s="7" t="s">
        <v>6</v>
      </c>
      <c r="B13" s="17"/>
      <c r="C13" s="17"/>
      <c r="D13" s="17"/>
      <c r="E13" s="17"/>
      <c r="F13" s="17"/>
      <c r="G13" s="17"/>
      <c r="H13" s="17"/>
      <c r="I13" s="17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1"/>
      <c r="AA13" s="21"/>
      <c r="AB13" s="21"/>
      <c r="AC13" s="21"/>
      <c r="AD13" s="13"/>
    </row>
    <row r="14" spans="1:31" ht="20.25" customHeight="1" x14ac:dyDescent="0.45">
      <c r="A14" s="7" t="s">
        <v>7</v>
      </c>
      <c r="B14" s="17"/>
      <c r="C14" s="17"/>
      <c r="D14" s="17"/>
      <c r="E14" s="17"/>
      <c r="F14" s="17"/>
      <c r="G14" s="17"/>
      <c r="H14" s="17"/>
      <c r="I14" s="17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1"/>
      <c r="AA14" s="21"/>
      <c r="AB14" s="21"/>
      <c r="AC14" s="21"/>
      <c r="AD14" s="13"/>
    </row>
    <row r="15" spans="1:31" ht="20.25" customHeight="1" x14ac:dyDescent="0.45">
      <c r="B15" s="18">
        <f t="shared" ref="B15:AC15" si="1">SUM(B10:B14)</f>
        <v>0</v>
      </c>
      <c r="C15" s="18">
        <f t="shared" si="1"/>
        <v>0</v>
      </c>
      <c r="D15" s="18">
        <f t="shared" si="1"/>
        <v>0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  <c r="P15" s="18">
        <f t="shared" si="1"/>
        <v>0</v>
      </c>
      <c r="Q15" s="18">
        <f t="shared" si="1"/>
        <v>0</v>
      </c>
      <c r="R15" s="18">
        <f t="shared" si="1"/>
        <v>0</v>
      </c>
      <c r="S15" s="18">
        <f t="shared" si="1"/>
        <v>0</v>
      </c>
      <c r="T15" s="18">
        <f t="shared" si="1"/>
        <v>0</v>
      </c>
      <c r="U15" s="18">
        <f t="shared" si="1"/>
        <v>0</v>
      </c>
      <c r="V15" s="18">
        <f t="shared" si="1"/>
        <v>0</v>
      </c>
      <c r="W15" s="18">
        <f t="shared" si="1"/>
        <v>0</v>
      </c>
      <c r="X15" s="18">
        <f t="shared" si="1"/>
        <v>0</v>
      </c>
      <c r="Y15" s="18">
        <f t="shared" si="1"/>
        <v>0</v>
      </c>
      <c r="Z15" s="18">
        <f t="shared" si="1"/>
        <v>0</v>
      </c>
      <c r="AA15" s="18">
        <f t="shared" si="1"/>
        <v>0</v>
      </c>
      <c r="AB15" s="18">
        <f t="shared" si="1"/>
        <v>0</v>
      </c>
      <c r="AC15" s="18">
        <f t="shared" si="1"/>
        <v>0</v>
      </c>
      <c r="AD15" s="13">
        <f>AVERAGE(B15:AC15)</f>
        <v>0</v>
      </c>
    </row>
    <row r="16" spans="1:31" ht="20.25" customHeight="1" x14ac:dyDescent="0.45">
      <c r="A16" s="8" t="s">
        <v>29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3"/>
    </row>
    <row r="17" spans="1:31" ht="20.25" customHeight="1" x14ac:dyDescent="0.45">
      <c r="A17" s="7" t="s">
        <v>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9"/>
      <c r="AB17" s="9"/>
      <c r="AC17" s="9"/>
      <c r="AD17" s="13"/>
      <c r="AE17" s="6" t="s">
        <v>36</v>
      </c>
    </row>
    <row r="18" spans="1:31" ht="20.25" customHeight="1" x14ac:dyDescent="0.45">
      <c r="A18" s="6" t="s">
        <v>26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9"/>
      <c r="AB18" s="9"/>
      <c r="AC18" s="9"/>
      <c r="AD18" s="13"/>
      <c r="AE18" s="18">
        <v>0</v>
      </c>
    </row>
    <row r="19" spans="1:31" ht="20.25" customHeight="1" x14ac:dyDescent="0.45">
      <c r="A19" s="7" t="s">
        <v>23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6"/>
      <c r="AB19" s="6"/>
      <c r="AC19" s="6"/>
      <c r="AD19" s="13"/>
    </row>
    <row r="20" spans="1:31" ht="20.25" customHeight="1" x14ac:dyDescent="0.45">
      <c r="A20" s="7" t="s">
        <v>22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7"/>
      <c r="AB20" s="27"/>
      <c r="AC20" s="27"/>
      <c r="AD20" s="13"/>
    </row>
    <row r="21" spans="1:31" ht="20.25" customHeight="1" x14ac:dyDescent="0.45">
      <c r="A21" s="7" t="s">
        <v>24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7"/>
      <c r="AB21" s="27"/>
      <c r="AC21" s="27"/>
      <c r="AD21" s="13"/>
    </row>
    <row r="22" spans="1:31" ht="20.25" customHeight="1" x14ac:dyDescent="0.45">
      <c r="A22" s="7" t="s">
        <v>25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7"/>
      <c r="AB22" s="27"/>
      <c r="AC22" s="27"/>
      <c r="AD22" s="13"/>
    </row>
    <row r="23" spans="1:31" ht="20.25" customHeight="1" x14ac:dyDescent="0.45">
      <c r="A23" s="7" t="s">
        <v>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9"/>
      <c r="AB23" s="9"/>
      <c r="AC23" s="9"/>
      <c r="AD23" s="13"/>
    </row>
    <row r="24" spans="1:31" ht="20.25" customHeight="1" x14ac:dyDescent="0.45">
      <c r="A24" s="7" t="s">
        <v>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31"/>
      <c r="AB24" s="31"/>
      <c r="AC24" s="31"/>
      <c r="AD24" s="13"/>
    </row>
    <row r="25" spans="1:31" ht="20.25" customHeight="1" x14ac:dyDescent="0.45">
      <c r="A25" s="7" t="s">
        <v>10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9"/>
      <c r="AB25" s="9"/>
      <c r="AC25" s="9"/>
      <c r="AD25" s="13"/>
    </row>
    <row r="26" spans="1:31" ht="20.25" customHeight="1" x14ac:dyDescent="0.45">
      <c r="A26" s="7" t="s">
        <v>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9"/>
      <c r="AB26" s="9"/>
      <c r="AC26" s="9"/>
      <c r="AD26" s="13"/>
    </row>
    <row r="27" spans="1:31" ht="20.25" customHeight="1" x14ac:dyDescent="0.45">
      <c r="B27" s="18">
        <f t="shared" ref="B27:AC27" si="2">SUM(B17+B23+B24+B25+B26)</f>
        <v>0</v>
      </c>
      <c r="C27" s="18">
        <f t="shared" si="2"/>
        <v>0</v>
      </c>
      <c r="D27" s="18">
        <f t="shared" si="2"/>
        <v>0</v>
      </c>
      <c r="E27" s="18">
        <f t="shared" si="2"/>
        <v>0</v>
      </c>
      <c r="F27" s="18">
        <f t="shared" si="2"/>
        <v>0</v>
      </c>
      <c r="G27" s="18">
        <f t="shared" si="2"/>
        <v>0</v>
      </c>
      <c r="H27" s="18">
        <f t="shared" si="2"/>
        <v>0</v>
      </c>
      <c r="I27" s="18">
        <f t="shared" si="2"/>
        <v>0</v>
      </c>
      <c r="J27" s="18">
        <f t="shared" si="2"/>
        <v>0</v>
      </c>
      <c r="K27" s="18">
        <f t="shared" si="2"/>
        <v>0</v>
      </c>
      <c r="L27" s="18">
        <f t="shared" si="2"/>
        <v>0</v>
      </c>
      <c r="M27" s="18">
        <f t="shared" si="2"/>
        <v>0</v>
      </c>
      <c r="N27" s="18">
        <f t="shared" si="2"/>
        <v>0</v>
      </c>
      <c r="O27" s="18">
        <f t="shared" si="2"/>
        <v>0</v>
      </c>
      <c r="P27" s="18">
        <f t="shared" si="2"/>
        <v>0</v>
      </c>
      <c r="Q27" s="18">
        <f t="shared" si="2"/>
        <v>0</v>
      </c>
      <c r="R27" s="18">
        <f t="shared" si="2"/>
        <v>0</v>
      </c>
      <c r="S27" s="18">
        <f t="shared" si="2"/>
        <v>0</v>
      </c>
      <c r="T27" s="18">
        <f t="shared" si="2"/>
        <v>0</v>
      </c>
      <c r="U27" s="18">
        <f t="shared" si="2"/>
        <v>0</v>
      </c>
      <c r="V27" s="18">
        <f t="shared" si="2"/>
        <v>0</v>
      </c>
      <c r="W27" s="18">
        <f t="shared" si="2"/>
        <v>0</v>
      </c>
      <c r="X27" s="18">
        <f t="shared" si="2"/>
        <v>0</v>
      </c>
      <c r="Y27" s="18">
        <f t="shared" si="2"/>
        <v>0</v>
      </c>
      <c r="Z27" s="18">
        <f t="shared" si="2"/>
        <v>0</v>
      </c>
      <c r="AA27" s="18">
        <f t="shared" si="2"/>
        <v>0</v>
      </c>
      <c r="AB27" s="18">
        <f t="shared" si="2"/>
        <v>0</v>
      </c>
      <c r="AC27" s="18">
        <f t="shared" si="2"/>
        <v>0</v>
      </c>
      <c r="AD27" s="13">
        <f>AVERAGE(B27:AC27)</f>
        <v>0</v>
      </c>
    </row>
    <row r="28" spans="1:31" ht="20.25" customHeight="1" x14ac:dyDescent="0.45">
      <c r="A28" s="8" t="s">
        <v>11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3"/>
      <c r="AE28" s="6" t="s">
        <v>37</v>
      </c>
    </row>
    <row r="29" spans="1:31" ht="20.25" customHeight="1" x14ac:dyDescent="0.45">
      <c r="A29" s="7" t="s">
        <v>12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3"/>
      <c r="AE29" s="6" t="s">
        <v>34</v>
      </c>
    </row>
    <row r="30" spans="1:31" ht="20.25" customHeight="1" x14ac:dyDescent="0.45">
      <c r="A30" s="7" t="s">
        <v>27</v>
      </c>
      <c r="B30" s="32"/>
      <c r="C30" s="32"/>
      <c r="D30" s="32"/>
      <c r="E30" s="32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3">
        <f>SUM(B30:AC30)</f>
        <v>0</v>
      </c>
      <c r="AE30" s="18">
        <v>0</v>
      </c>
    </row>
    <row r="31" spans="1:31" ht="20.25" customHeight="1" x14ac:dyDescent="0.45">
      <c r="A31" s="7" t="s">
        <v>4</v>
      </c>
      <c r="B31" s="32"/>
      <c r="C31" s="32"/>
      <c r="D31" s="32"/>
      <c r="E31" s="32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3"/>
    </row>
    <row r="32" spans="1:31" ht="20.25" customHeight="1" x14ac:dyDescent="0.45">
      <c r="A32" s="7" t="s">
        <v>13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3"/>
    </row>
    <row r="33" spans="1:31" ht="20.25" customHeight="1" x14ac:dyDescent="0.45">
      <c r="A33" s="7" t="s">
        <v>10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3"/>
    </row>
    <row r="34" spans="1:31" ht="20.25" customHeight="1" x14ac:dyDescent="0.45">
      <c r="B34" s="18">
        <f t="shared" ref="B34:AC34" si="3">SUM(B29:B33)</f>
        <v>0</v>
      </c>
      <c r="C34" s="18">
        <f t="shared" si="3"/>
        <v>0</v>
      </c>
      <c r="D34" s="18">
        <f t="shared" si="3"/>
        <v>0</v>
      </c>
      <c r="E34" s="18">
        <f t="shared" si="3"/>
        <v>0</v>
      </c>
      <c r="F34" s="18">
        <f t="shared" si="3"/>
        <v>0</v>
      </c>
      <c r="G34" s="18">
        <f t="shared" si="3"/>
        <v>0</v>
      </c>
      <c r="H34" s="18">
        <f t="shared" si="3"/>
        <v>0</v>
      </c>
      <c r="I34" s="18">
        <f t="shared" si="3"/>
        <v>0</v>
      </c>
      <c r="J34" s="18">
        <f t="shared" si="3"/>
        <v>0</v>
      </c>
      <c r="K34" s="18">
        <f t="shared" si="3"/>
        <v>0</v>
      </c>
      <c r="L34" s="18">
        <f t="shared" si="3"/>
        <v>0</v>
      </c>
      <c r="M34" s="18">
        <f t="shared" si="3"/>
        <v>0</v>
      </c>
      <c r="N34" s="18">
        <f t="shared" si="3"/>
        <v>0</v>
      </c>
      <c r="O34" s="18">
        <f t="shared" si="3"/>
        <v>0</v>
      </c>
      <c r="P34" s="18">
        <f t="shared" si="3"/>
        <v>0</v>
      </c>
      <c r="Q34" s="18">
        <f t="shared" si="3"/>
        <v>0</v>
      </c>
      <c r="R34" s="18">
        <f t="shared" si="3"/>
        <v>0</v>
      </c>
      <c r="S34" s="18">
        <f t="shared" si="3"/>
        <v>0</v>
      </c>
      <c r="T34" s="18">
        <f t="shared" si="3"/>
        <v>0</v>
      </c>
      <c r="U34" s="18">
        <f t="shared" si="3"/>
        <v>0</v>
      </c>
      <c r="V34" s="18">
        <f t="shared" si="3"/>
        <v>0</v>
      </c>
      <c r="W34" s="18">
        <f t="shared" si="3"/>
        <v>0</v>
      </c>
      <c r="X34" s="18">
        <f t="shared" si="3"/>
        <v>0</v>
      </c>
      <c r="Y34" s="18">
        <f t="shared" si="3"/>
        <v>0</v>
      </c>
      <c r="Z34" s="18">
        <f t="shared" si="3"/>
        <v>0</v>
      </c>
      <c r="AA34" s="18">
        <f t="shared" si="3"/>
        <v>0</v>
      </c>
      <c r="AB34" s="18">
        <f t="shared" si="3"/>
        <v>0</v>
      </c>
      <c r="AC34" s="18">
        <f t="shared" si="3"/>
        <v>0</v>
      </c>
      <c r="AD34" s="13">
        <f>AVERAGE(B34:AC34)</f>
        <v>0</v>
      </c>
      <c r="AE34" s="8"/>
    </row>
    <row r="35" spans="1:31" ht="20.25" customHeight="1" x14ac:dyDescent="0.45">
      <c r="A35" s="8" t="s">
        <v>14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3"/>
      <c r="AE35" s="8"/>
    </row>
    <row r="36" spans="1:31" ht="20.25" customHeight="1" x14ac:dyDescent="0.45">
      <c r="A36" s="7" t="s">
        <v>4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3"/>
    </row>
    <row r="37" spans="1:31" ht="20.25" customHeight="1" x14ac:dyDescent="0.45">
      <c r="A37" s="7" t="s">
        <v>15</v>
      </c>
      <c r="B37" s="18">
        <f t="shared" ref="B37:AC37" si="4">SUM(B8+B15+B27+B34+B36)</f>
        <v>0</v>
      </c>
      <c r="C37" s="18">
        <f t="shared" si="4"/>
        <v>0</v>
      </c>
      <c r="D37" s="18">
        <f t="shared" si="4"/>
        <v>0</v>
      </c>
      <c r="E37" s="18">
        <f t="shared" si="4"/>
        <v>0</v>
      </c>
      <c r="F37" s="18">
        <f t="shared" si="4"/>
        <v>0</v>
      </c>
      <c r="G37" s="18">
        <f t="shared" si="4"/>
        <v>0</v>
      </c>
      <c r="H37" s="18">
        <f t="shared" si="4"/>
        <v>0</v>
      </c>
      <c r="I37" s="18">
        <f t="shared" si="4"/>
        <v>0</v>
      </c>
      <c r="J37" s="18">
        <f t="shared" si="4"/>
        <v>0</v>
      </c>
      <c r="K37" s="18">
        <f t="shared" si="4"/>
        <v>0</v>
      </c>
      <c r="L37" s="18">
        <f t="shared" si="4"/>
        <v>0</v>
      </c>
      <c r="M37" s="18">
        <f t="shared" si="4"/>
        <v>0</v>
      </c>
      <c r="N37" s="18">
        <f t="shared" si="4"/>
        <v>0</v>
      </c>
      <c r="O37" s="18">
        <f t="shared" si="4"/>
        <v>0</v>
      </c>
      <c r="P37" s="18">
        <f t="shared" si="4"/>
        <v>0</v>
      </c>
      <c r="Q37" s="18">
        <f t="shared" si="4"/>
        <v>0</v>
      </c>
      <c r="R37" s="18">
        <f t="shared" si="4"/>
        <v>0</v>
      </c>
      <c r="S37" s="18">
        <f t="shared" si="4"/>
        <v>0</v>
      </c>
      <c r="T37" s="18">
        <f t="shared" si="4"/>
        <v>0</v>
      </c>
      <c r="U37" s="18">
        <f t="shared" si="4"/>
        <v>0</v>
      </c>
      <c r="V37" s="18">
        <f t="shared" si="4"/>
        <v>0</v>
      </c>
      <c r="W37" s="18">
        <f t="shared" si="4"/>
        <v>0</v>
      </c>
      <c r="X37" s="18">
        <f t="shared" si="4"/>
        <v>0</v>
      </c>
      <c r="Y37" s="18">
        <f t="shared" si="4"/>
        <v>0</v>
      </c>
      <c r="Z37" s="18">
        <f t="shared" si="4"/>
        <v>0</v>
      </c>
      <c r="AA37" s="18">
        <f t="shared" si="4"/>
        <v>0</v>
      </c>
      <c r="AB37" s="18">
        <f t="shared" si="4"/>
        <v>0</v>
      </c>
      <c r="AC37" s="18">
        <f t="shared" si="4"/>
        <v>0</v>
      </c>
      <c r="AD37" s="13"/>
    </row>
    <row r="38" spans="1:31" ht="20.25" customHeight="1" x14ac:dyDescent="0.45">
      <c r="A38" s="7" t="s">
        <v>16</v>
      </c>
      <c r="B38" s="18">
        <f t="shared" ref="B38:AC38" si="5">-SUM(B13+B14+B25+B26+B32+B33)</f>
        <v>0</v>
      </c>
      <c r="C38" s="18">
        <f t="shared" si="5"/>
        <v>0</v>
      </c>
      <c r="D38" s="18">
        <f t="shared" si="5"/>
        <v>0</v>
      </c>
      <c r="E38" s="18">
        <f t="shared" si="5"/>
        <v>0</v>
      </c>
      <c r="F38" s="18">
        <f t="shared" si="5"/>
        <v>0</v>
      </c>
      <c r="G38" s="18">
        <f t="shared" si="5"/>
        <v>0</v>
      </c>
      <c r="H38" s="18">
        <f t="shared" si="5"/>
        <v>0</v>
      </c>
      <c r="I38" s="18">
        <f t="shared" si="5"/>
        <v>0</v>
      </c>
      <c r="J38" s="18">
        <f t="shared" si="5"/>
        <v>0</v>
      </c>
      <c r="K38" s="18">
        <f t="shared" si="5"/>
        <v>0</v>
      </c>
      <c r="L38" s="18">
        <f t="shared" si="5"/>
        <v>0</v>
      </c>
      <c r="M38" s="18">
        <f t="shared" si="5"/>
        <v>0</v>
      </c>
      <c r="N38" s="18">
        <f t="shared" si="5"/>
        <v>0</v>
      </c>
      <c r="O38" s="18">
        <f t="shared" si="5"/>
        <v>0</v>
      </c>
      <c r="P38" s="18">
        <f t="shared" si="5"/>
        <v>0</v>
      </c>
      <c r="Q38" s="18">
        <f t="shared" si="5"/>
        <v>0</v>
      </c>
      <c r="R38" s="18">
        <f t="shared" si="5"/>
        <v>0</v>
      </c>
      <c r="S38" s="18">
        <f t="shared" si="5"/>
        <v>0</v>
      </c>
      <c r="T38" s="18">
        <f t="shared" si="5"/>
        <v>0</v>
      </c>
      <c r="U38" s="18">
        <f t="shared" si="5"/>
        <v>0</v>
      </c>
      <c r="V38" s="18">
        <f t="shared" si="5"/>
        <v>0</v>
      </c>
      <c r="W38" s="18">
        <f t="shared" si="5"/>
        <v>0</v>
      </c>
      <c r="X38" s="18">
        <f t="shared" si="5"/>
        <v>0</v>
      </c>
      <c r="Y38" s="18">
        <f t="shared" si="5"/>
        <v>0</v>
      </c>
      <c r="Z38" s="18">
        <f t="shared" si="5"/>
        <v>0</v>
      </c>
      <c r="AA38" s="18">
        <f t="shared" si="5"/>
        <v>0</v>
      </c>
      <c r="AB38" s="18">
        <f t="shared" si="5"/>
        <v>0</v>
      </c>
      <c r="AC38" s="18">
        <f t="shared" si="5"/>
        <v>0</v>
      </c>
      <c r="AD38" s="13"/>
    </row>
    <row r="39" spans="1:31" ht="20.25" customHeight="1" x14ac:dyDescent="0.45">
      <c r="A39" s="8" t="s">
        <v>20</v>
      </c>
      <c r="B39" s="18">
        <f t="shared" ref="B39:AC39" si="6">SUM(B37:B38)</f>
        <v>0</v>
      </c>
      <c r="C39" s="18">
        <f t="shared" si="6"/>
        <v>0</v>
      </c>
      <c r="D39" s="18">
        <f t="shared" si="6"/>
        <v>0</v>
      </c>
      <c r="E39" s="18">
        <f t="shared" si="6"/>
        <v>0</v>
      </c>
      <c r="F39" s="18">
        <f t="shared" si="6"/>
        <v>0</v>
      </c>
      <c r="G39" s="18">
        <f t="shared" si="6"/>
        <v>0</v>
      </c>
      <c r="H39" s="18">
        <f t="shared" si="6"/>
        <v>0</v>
      </c>
      <c r="I39" s="18">
        <f t="shared" si="6"/>
        <v>0</v>
      </c>
      <c r="J39" s="18">
        <f t="shared" si="6"/>
        <v>0</v>
      </c>
      <c r="K39" s="18">
        <f t="shared" si="6"/>
        <v>0</v>
      </c>
      <c r="L39" s="18">
        <f t="shared" si="6"/>
        <v>0</v>
      </c>
      <c r="M39" s="18">
        <f t="shared" si="6"/>
        <v>0</v>
      </c>
      <c r="N39" s="18">
        <f t="shared" si="6"/>
        <v>0</v>
      </c>
      <c r="O39" s="18">
        <f t="shared" si="6"/>
        <v>0</v>
      </c>
      <c r="P39" s="18">
        <f t="shared" si="6"/>
        <v>0</v>
      </c>
      <c r="Q39" s="18">
        <f t="shared" si="6"/>
        <v>0</v>
      </c>
      <c r="R39" s="18">
        <f t="shared" si="6"/>
        <v>0</v>
      </c>
      <c r="S39" s="18">
        <f t="shared" si="6"/>
        <v>0</v>
      </c>
      <c r="T39" s="18">
        <f t="shared" si="6"/>
        <v>0</v>
      </c>
      <c r="U39" s="18">
        <f t="shared" si="6"/>
        <v>0</v>
      </c>
      <c r="V39" s="18">
        <f t="shared" si="6"/>
        <v>0</v>
      </c>
      <c r="W39" s="18">
        <f t="shared" si="6"/>
        <v>0</v>
      </c>
      <c r="X39" s="18">
        <f t="shared" si="6"/>
        <v>0</v>
      </c>
      <c r="Y39" s="18">
        <f t="shared" si="6"/>
        <v>0</v>
      </c>
      <c r="Z39" s="18">
        <f t="shared" si="6"/>
        <v>0</v>
      </c>
      <c r="AA39" s="18">
        <f t="shared" si="6"/>
        <v>0</v>
      </c>
      <c r="AB39" s="18">
        <f t="shared" si="6"/>
        <v>0</v>
      </c>
      <c r="AC39" s="18">
        <f t="shared" si="6"/>
        <v>0</v>
      </c>
      <c r="AD39" s="13">
        <f>AVERAGE(B39:AC39)</f>
        <v>0</v>
      </c>
    </row>
    <row r="40" spans="1:31" ht="20.25" customHeight="1" x14ac:dyDescent="0.45">
      <c r="A40" s="8"/>
      <c r="B40" s="11"/>
      <c r="C40" s="5"/>
      <c r="D40" s="5"/>
      <c r="E40" s="5"/>
      <c r="F40" s="5"/>
      <c r="G40" s="5"/>
      <c r="H40" s="6"/>
      <c r="I40" s="9"/>
      <c r="J40" s="9"/>
      <c r="K40" s="9"/>
      <c r="L40" s="9"/>
      <c r="M40" s="9"/>
      <c r="N40" s="9"/>
      <c r="O40" s="9"/>
      <c r="P40" s="9"/>
    </row>
    <row r="41" spans="1:31" ht="20.25" customHeight="1" x14ac:dyDescent="0.45">
      <c r="I41" s="10"/>
      <c r="J41" s="10"/>
      <c r="K41" s="10"/>
      <c r="L41" s="10"/>
      <c r="M41" s="10"/>
      <c r="N41" s="10"/>
      <c r="O41" s="10"/>
      <c r="P41" s="10"/>
      <c r="Q41" s="6"/>
      <c r="R41" s="6"/>
      <c r="Z41" s="10"/>
      <c r="AA41" s="10"/>
      <c r="AB41" s="10"/>
      <c r="AC41" s="10"/>
      <c r="AD41" s="14"/>
    </row>
    <row r="42" spans="1:31" ht="20.25" customHeight="1" x14ac:dyDescent="0.45">
      <c r="AE42" s="8"/>
    </row>
    <row r="43" spans="1:31" ht="20.25" customHeight="1" x14ac:dyDescent="0.45">
      <c r="I43" s="10"/>
      <c r="J43" s="10"/>
      <c r="K43" s="10"/>
      <c r="L43" s="10"/>
      <c r="M43" s="10"/>
      <c r="N43" s="10"/>
      <c r="O43" s="10"/>
      <c r="P43" s="10"/>
      <c r="Q43" s="6"/>
      <c r="R43" s="6"/>
      <c r="Z43" s="10"/>
      <c r="AA43" s="10"/>
      <c r="AB43" s="10"/>
      <c r="AC43" s="10"/>
      <c r="AD43" s="14"/>
    </row>
  </sheetData>
  <phoneticPr fontId="19" type="noConversion"/>
  <pageMargins left="0.5" right="0.6" top="0.49" bottom="0.5" header="0.5" footer="0.5"/>
  <pageSetup scale="3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3"/>
  <sheetViews>
    <sheetView zoomScale="55" zoomScaleNormal="55" zoomScalePageLayoutView="55" workbookViewId="0">
      <pane xSplit="1" ySplit="4" topLeftCell="F5" activePane="bottomRight" state="frozen"/>
      <selection pane="topRight" activeCell="B1" sqref="B1"/>
      <selection pane="bottomLeft" activeCell="A14" sqref="A14"/>
      <selection pane="bottomRight" activeCell="K40" sqref="K40"/>
    </sheetView>
  </sheetViews>
  <sheetFormatPr defaultColWidth="8.765625" defaultRowHeight="20.25" customHeight="1" x14ac:dyDescent="0.45"/>
  <cols>
    <col min="1" max="1" width="32.23046875" customWidth="1"/>
    <col min="2" max="32" width="8.23046875" customWidth="1"/>
    <col min="33" max="33" width="11.53515625" style="12" customWidth="1"/>
    <col min="34" max="34" width="16.07421875" customWidth="1"/>
  </cols>
  <sheetData>
    <row r="1" spans="1:34" ht="20.2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5"/>
      <c r="AH1" s="2"/>
    </row>
    <row r="2" spans="1:34" ht="20.25" customHeight="1" x14ac:dyDescent="0.45">
      <c r="A2" s="1">
        <v>45352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/>
      <c r="AH2" s="2"/>
    </row>
    <row r="3" spans="1:34" ht="20.25" customHeight="1" x14ac:dyDescent="0.5">
      <c r="A3" s="3" t="s">
        <v>19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4"/>
      <c r="AA3" s="2"/>
      <c r="AB3" s="4"/>
      <c r="AC3" s="4"/>
      <c r="AD3" s="4"/>
      <c r="AE3" s="4"/>
      <c r="AF3" s="4"/>
      <c r="AG3" s="49"/>
      <c r="AH3" s="5" t="s">
        <v>39</v>
      </c>
    </row>
    <row r="4" spans="1:34" ht="20.25" customHeight="1" x14ac:dyDescent="0.5">
      <c r="A4" s="7"/>
      <c r="B4" s="27">
        <v>1</v>
      </c>
      <c r="C4" s="27">
        <v>2</v>
      </c>
      <c r="D4" s="27">
        <v>3</v>
      </c>
      <c r="E4" s="27">
        <v>4</v>
      </c>
      <c r="F4" s="27">
        <v>5</v>
      </c>
      <c r="G4" s="27">
        <v>6</v>
      </c>
      <c r="H4" s="27">
        <v>7</v>
      </c>
      <c r="I4" s="27">
        <v>8</v>
      </c>
      <c r="J4" s="27">
        <v>9</v>
      </c>
      <c r="K4" s="27">
        <v>10</v>
      </c>
      <c r="L4" s="27">
        <v>11</v>
      </c>
      <c r="M4" s="27">
        <v>12</v>
      </c>
      <c r="N4" s="27">
        <v>13</v>
      </c>
      <c r="O4" s="27">
        <v>14</v>
      </c>
      <c r="P4" s="27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6">
        <v>21</v>
      </c>
      <c r="W4" s="6">
        <v>22</v>
      </c>
      <c r="X4" s="6">
        <v>23</v>
      </c>
      <c r="Y4" s="6">
        <v>24</v>
      </c>
      <c r="Z4" s="6">
        <v>25</v>
      </c>
      <c r="AA4" s="6">
        <v>26</v>
      </c>
      <c r="AB4" s="6">
        <v>27</v>
      </c>
      <c r="AC4" s="6">
        <v>28</v>
      </c>
      <c r="AD4" s="6">
        <v>29</v>
      </c>
      <c r="AE4" s="6">
        <v>30</v>
      </c>
      <c r="AF4" s="6">
        <v>31</v>
      </c>
      <c r="AG4" s="50" t="s">
        <v>28</v>
      </c>
      <c r="AH4" s="5" t="s">
        <v>38</v>
      </c>
    </row>
    <row r="5" spans="1:34" ht="20.25" customHeight="1" x14ac:dyDescent="0.45">
      <c r="A5" s="8" t="s">
        <v>0</v>
      </c>
      <c r="B5" s="7"/>
      <c r="C5" s="7"/>
      <c r="D5" s="7"/>
      <c r="E5" s="7"/>
      <c r="F5" s="7"/>
      <c r="G5" s="7"/>
      <c r="H5" s="7"/>
      <c r="I5" s="10"/>
      <c r="J5" s="10"/>
      <c r="K5" s="10"/>
      <c r="L5" s="10"/>
      <c r="M5" s="10"/>
      <c r="N5" s="10"/>
      <c r="O5" s="10"/>
      <c r="P5" s="10"/>
      <c r="Q5" s="9"/>
      <c r="R5" s="9"/>
      <c r="S5" s="6"/>
      <c r="T5" s="6"/>
      <c r="U5" s="6"/>
      <c r="V5" s="6"/>
      <c r="W5" s="6"/>
      <c r="X5" s="6"/>
      <c r="Y5" s="6"/>
      <c r="Z5" s="9"/>
      <c r="AA5" s="9"/>
      <c r="AB5" s="9"/>
      <c r="AC5" s="9"/>
      <c r="AD5" s="9"/>
      <c r="AE5" s="9"/>
      <c r="AF5" s="9"/>
      <c r="AG5" s="28"/>
      <c r="AH5" s="6"/>
    </row>
    <row r="6" spans="1:34" ht="20.25" customHeight="1" x14ac:dyDescent="0.45">
      <c r="A6" s="7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3"/>
      <c r="AH6" s="6" t="s">
        <v>35</v>
      </c>
    </row>
    <row r="7" spans="1:34" ht="20.25" customHeight="1" x14ac:dyDescent="0.45">
      <c r="A7" s="7" t="s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3"/>
      <c r="AH7" s="6" t="s">
        <v>34</v>
      </c>
    </row>
    <row r="8" spans="1:34" ht="20.25" customHeight="1" x14ac:dyDescent="0.45">
      <c r="A8" s="7"/>
      <c r="B8" s="18">
        <f t="shared" ref="B8:AF8" si="0">SUM(B6:B7)</f>
        <v>0</v>
      </c>
      <c r="C8" s="18">
        <f t="shared" si="0"/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 t="shared" si="0"/>
        <v>0</v>
      </c>
      <c r="Q8" s="18">
        <f t="shared" si="0"/>
        <v>0</v>
      </c>
      <c r="R8" s="18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</v>
      </c>
      <c r="AA8" s="18">
        <f t="shared" si="0"/>
        <v>0</v>
      </c>
      <c r="AB8" s="18">
        <f t="shared" si="0"/>
        <v>0</v>
      </c>
      <c r="AC8" s="18">
        <f t="shared" si="0"/>
        <v>0</v>
      </c>
      <c r="AD8" s="18">
        <f t="shared" si="0"/>
        <v>0</v>
      </c>
      <c r="AE8" s="18">
        <f t="shared" si="0"/>
        <v>0</v>
      </c>
      <c r="AF8" s="18">
        <f t="shared" si="0"/>
        <v>0</v>
      </c>
      <c r="AG8" s="13">
        <f>AVERAGE(B8:AF8)</f>
        <v>0</v>
      </c>
      <c r="AH8" s="18">
        <v>0</v>
      </c>
    </row>
    <row r="9" spans="1:34" ht="20.25" customHeight="1" x14ac:dyDescent="0.45">
      <c r="A9" s="8" t="s">
        <v>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3"/>
      <c r="AH9" s="7"/>
    </row>
    <row r="10" spans="1:34" ht="20.25" customHeight="1" x14ac:dyDescent="0.45">
      <c r="A10" s="7" t="s">
        <v>18</v>
      </c>
      <c r="B10" s="29"/>
      <c r="C10" s="29"/>
      <c r="D10" s="29"/>
      <c r="E10" s="29"/>
      <c r="F10" s="29"/>
      <c r="G10" s="29"/>
      <c r="H10" s="29"/>
      <c r="I10" s="29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3"/>
      <c r="AH10" s="6" t="s">
        <v>36</v>
      </c>
    </row>
    <row r="11" spans="1:34" ht="20.25" customHeight="1" x14ac:dyDescent="0.45">
      <c r="A11" s="6" t="s">
        <v>26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3"/>
      <c r="AH11" s="18">
        <v>0</v>
      </c>
    </row>
    <row r="12" spans="1:34" ht="20.25" customHeight="1" x14ac:dyDescent="0.45">
      <c r="A12" s="7" t="s">
        <v>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3"/>
      <c r="AH12" s="7"/>
    </row>
    <row r="13" spans="1:34" ht="20.25" customHeight="1" x14ac:dyDescent="0.45">
      <c r="A13" s="7" t="s">
        <v>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3"/>
      <c r="AH13" s="7"/>
    </row>
    <row r="14" spans="1:34" ht="20.25" customHeight="1" x14ac:dyDescent="0.45">
      <c r="A14" s="7" t="s">
        <v>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3"/>
      <c r="AH14" s="7"/>
    </row>
    <row r="15" spans="1:34" ht="20.25" customHeight="1" x14ac:dyDescent="0.45">
      <c r="A15" s="7"/>
      <c r="B15" s="18">
        <f t="shared" ref="B15:AF15" si="1">SUM(B10:B14)</f>
        <v>0</v>
      </c>
      <c r="C15" s="18">
        <f t="shared" si="1"/>
        <v>0</v>
      </c>
      <c r="D15" s="18">
        <f t="shared" si="1"/>
        <v>0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  <c r="P15" s="18">
        <f t="shared" si="1"/>
        <v>0</v>
      </c>
      <c r="Q15" s="18">
        <f t="shared" si="1"/>
        <v>0</v>
      </c>
      <c r="R15" s="18">
        <f t="shared" si="1"/>
        <v>0</v>
      </c>
      <c r="S15" s="18">
        <f t="shared" si="1"/>
        <v>0</v>
      </c>
      <c r="T15" s="18">
        <f t="shared" si="1"/>
        <v>0</v>
      </c>
      <c r="U15" s="18">
        <f t="shared" si="1"/>
        <v>0</v>
      </c>
      <c r="V15" s="18">
        <f t="shared" si="1"/>
        <v>0</v>
      </c>
      <c r="W15" s="18">
        <f t="shared" si="1"/>
        <v>0</v>
      </c>
      <c r="X15" s="18">
        <f t="shared" si="1"/>
        <v>0</v>
      </c>
      <c r="Y15" s="18">
        <f t="shared" si="1"/>
        <v>0</v>
      </c>
      <c r="Z15" s="18">
        <f t="shared" si="1"/>
        <v>0</v>
      </c>
      <c r="AA15" s="18">
        <f t="shared" si="1"/>
        <v>0</v>
      </c>
      <c r="AB15" s="18">
        <f t="shared" si="1"/>
        <v>0</v>
      </c>
      <c r="AC15" s="18">
        <f t="shared" si="1"/>
        <v>0</v>
      </c>
      <c r="AD15" s="18">
        <f t="shared" si="1"/>
        <v>0</v>
      </c>
      <c r="AE15" s="18">
        <f t="shared" si="1"/>
        <v>0</v>
      </c>
      <c r="AF15" s="18">
        <f t="shared" si="1"/>
        <v>0</v>
      </c>
      <c r="AG15" s="13">
        <f>AVERAGE(B15:AF15)</f>
        <v>0</v>
      </c>
      <c r="AH15" s="7"/>
    </row>
    <row r="16" spans="1:34" ht="20.25" customHeight="1" x14ac:dyDescent="0.45">
      <c r="A16" s="8" t="s">
        <v>29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3"/>
      <c r="AH16" s="7"/>
    </row>
    <row r="17" spans="1:34" ht="20.25" customHeight="1" x14ac:dyDescent="0.45">
      <c r="A17" s="7" t="s">
        <v>8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3"/>
      <c r="AH17" s="6" t="s">
        <v>36</v>
      </c>
    </row>
    <row r="18" spans="1:34" ht="20.25" customHeight="1" x14ac:dyDescent="0.45">
      <c r="A18" s="6" t="s">
        <v>26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3"/>
      <c r="AH18" s="18">
        <v>0</v>
      </c>
    </row>
    <row r="19" spans="1:34" ht="20.25" customHeight="1" x14ac:dyDescent="0.45">
      <c r="A19" s="7" t="s">
        <v>23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13"/>
      <c r="AH19" s="7"/>
    </row>
    <row r="20" spans="1:34" ht="20.25" customHeight="1" x14ac:dyDescent="0.45">
      <c r="A20" s="7" t="s">
        <v>22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13"/>
      <c r="AH20" s="7"/>
    </row>
    <row r="21" spans="1:34" ht="20.25" customHeight="1" x14ac:dyDescent="0.45">
      <c r="A21" s="7" t="s">
        <v>24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13"/>
      <c r="AH21" s="7"/>
    </row>
    <row r="22" spans="1:34" ht="20.25" customHeight="1" x14ac:dyDescent="0.45">
      <c r="A22" s="7" t="s">
        <v>25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13"/>
      <c r="AH22" s="7"/>
    </row>
    <row r="23" spans="1:34" ht="20.25" customHeight="1" x14ac:dyDescent="0.45">
      <c r="A23" s="7" t="s">
        <v>17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3"/>
      <c r="AH23" s="7"/>
    </row>
    <row r="24" spans="1:34" ht="20.25" customHeight="1" x14ac:dyDescent="0.45">
      <c r="A24" s="7" t="s">
        <v>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13"/>
      <c r="AH24" s="7"/>
    </row>
    <row r="25" spans="1:34" ht="20.25" customHeight="1" x14ac:dyDescent="0.45">
      <c r="A25" s="7" t="s">
        <v>10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3"/>
      <c r="AH25" s="7"/>
    </row>
    <row r="26" spans="1:34" ht="20.25" customHeight="1" x14ac:dyDescent="0.45">
      <c r="A26" s="7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3"/>
      <c r="AH26" s="7"/>
    </row>
    <row r="27" spans="1:34" ht="20.25" customHeight="1" x14ac:dyDescent="0.45">
      <c r="A27" s="7"/>
      <c r="B27" s="18">
        <f t="shared" ref="B27:AF27" si="2">SUM(B17+B23+B24+B25+B26)</f>
        <v>0</v>
      </c>
      <c r="C27" s="18">
        <f t="shared" si="2"/>
        <v>0</v>
      </c>
      <c r="D27" s="18">
        <f t="shared" si="2"/>
        <v>0</v>
      </c>
      <c r="E27" s="18">
        <f t="shared" si="2"/>
        <v>0</v>
      </c>
      <c r="F27" s="18">
        <f t="shared" si="2"/>
        <v>0</v>
      </c>
      <c r="G27" s="18">
        <f t="shared" si="2"/>
        <v>0</v>
      </c>
      <c r="H27" s="18">
        <f t="shared" si="2"/>
        <v>0</v>
      </c>
      <c r="I27" s="18">
        <f t="shared" si="2"/>
        <v>0</v>
      </c>
      <c r="J27" s="18">
        <f t="shared" si="2"/>
        <v>0</v>
      </c>
      <c r="K27" s="18">
        <f t="shared" si="2"/>
        <v>0</v>
      </c>
      <c r="L27" s="18">
        <f t="shared" si="2"/>
        <v>0</v>
      </c>
      <c r="M27" s="18">
        <f t="shared" si="2"/>
        <v>0</v>
      </c>
      <c r="N27" s="18">
        <f t="shared" si="2"/>
        <v>0</v>
      </c>
      <c r="O27" s="18">
        <f t="shared" si="2"/>
        <v>0</v>
      </c>
      <c r="P27" s="18">
        <f t="shared" si="2"/>
        <v>0</v>
      </c>
      <c r="Q27" s="18">
        <f t="shared" si="2"/>
        <v>0</v>
      </c>
      <c r="R27" s="18">
        <f t="shared" si="2"/>
        <v>0</v>
      </c>
      <c r="S27" s="18">
        <f t="shared" si="2"/>
        <v>0</v>
      </c>
      <c r="T27" s="18">
        <f t="shared" si="2"/>
        <v>0</v>
      </c>
      <c r="U27" s="18">
        <f t="shared" si="2"/>
        <v>0</v>
      </c>
      <c r="V27" s="18">
        <f t="shared" si="2"/>
        <v>0</v>
      </c>
      <c r="W27" s="18">
        <f t="shared" si="2"/>
        <v>0</v>
      </c>
      <c r="X27" s="18">
        <f t="shared" si="2"/>
        <v>0</v>
      </c>
      <c r="Y27" s="18">
        <f t="shared" si="2"/>
        <v>0</v>
      </c>
      <c r="Z27" s="18">
        <f t="shared" si="2"/>
        <v>0</v>
      </c>
      <c r="AA27" s="18">
        <f t="shared" si="2"/>
        <v>0</v>
      </c>
      <c r="AB27" s="18">
        <f t="shared" si="2"/>
        <v>0</v>
      </c>
      <c r="AC27" s="18">
        <f t="shared" si="2"/>
        <v>0</v>
      </c>
      <c r="AD27" s="18">
        <f t="shared" si="2"/>
        <v>0</v>
      </c>
      <c r="AE27" s="18">
        <f t="shared" si="2"/>
        <v>0</v>
      </c>
      <c r="AF27" s="18">
        <f t="shared" si="2"/>
        <v>0</v>
      </c>
      <c r="AG27" s="13">
        <f>AVERAGE(B27:AF27)</f>
        <v>0</v>
      </c>
      <c r="AH27" s="7"/>
    </row>
    <row r="28" spans="1:34" ht="20.25" customHeight="1" x14ac:dyDescent="0.45">
      <c r="A28" s="8" t="s">
        <v>11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3"/>
      <c r="AH28" s="6" t="s">
        <v>37</v>
      </c>
    </row>
    <row r="29" spans="1:34" ht="20.25" customHeight="1" x14ac:dyDescent="0.45">
      <c r="A29" s="7" t="s">
        <v>12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3"/>
      <c r="AH29" s="6" t="s">
        <v>34</v>
      </c>
    </row>
    <row r="30" spans="1:34" ht="20.25" customHeight="1" x14ac:dyDescent="0.45">
      <c r="A30" s="7" t="s">
        <v>27</v>
      </c>
      <c r="B30" s="3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3">
        <f>SUM(B30:AF30)</f>
        <v>0</v>
      </c>
      <c r="AH30" s="18">
        <v>0</v>
      </c>
    </row>
    <row r="31" spans="1:34" ht="20.25" customHeight="1" x14ac:dyDescent="0.45">
      <c r="A31" s="7" t="s">
        <v>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3"/>
      <c r="AH31" s="7"/>
    </row>
    <row r="32" spans="1:34" ht="20.25" customHeight="1" x14ac:dyDescent="0.45">
      <c r="A32" s="7" t="s">
        <v>13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3"/>
      <c r="AH32" s="7"/>
    </row>
    <row r="33" spans="1:34" ht="20.25" customHeight="1" x14ac:dyDescent="0.45">
      <c r="A33" s="7" t="s">
        <v>10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3"/>
      <c r="AH33" s="7"/>
    </row>
    <row r="34" spans="1:34" ht="20.25" customHeight="1" x14ac:dyDescent="0.45">
      <c r="A34" s="7"/>
      <c r="B34" s="18">
        <f t="shared" ref="B34:H34" si="3">SUM(B29:B33)</f>
        <v>0</v>
      </c>
      <c r="C34" s="18">
        <f t="shared" si="3"/>
        <v>0</v>
      </c>
      <c r="D34" s="18">
        <f t="shared" si="3"/>
        <v>0</v>
      </c>
      <c r="E34" s="18">
        <f t="shared" si="3"/>
        <v>0</v>
      </c>
      <c r="F34" s="18">
        <f t="shared" si="3"/>
        <v>0</v>
      </c>
      <c r="G34" s="18">
        <f t="shared" si="3"/>
        <v>0</v>
      </c>
      <c r="H34" s="18">
        <f t="shared" si="3"/>
        <v>0</v>
      </c>
      <c r="I34" s="18">
        <v>0</v>
      </c>
      <c r="J34" s="18">
        <f t="shared" ref="J34:AF34" si="4">SUM(J29:J33)</f>
        <v>0</v>
      </c>
      <c r="K34" s="18">
        <f t="shared" si="4"/>
        <v>0</v>
      </c>
      <c r="L34" s="18">
        <f t="shared" si="4"/>
        <v>0</v>
      </c>
      <c r="M34" s="18">
        <f t="shared" si="4"/>
        <v>0</v>
      </c>
      <c r="N34" s="18">
        <f t="shared" si="4"/>
        <v>0</v>
      </c>
      <c r="O34" s="18">
        <f t="shared" si="4"/>
        <v>0</v>
      </c>
      <c r="P34" s="18">
        <f t="shared" si="4"/>
        <v>0</v>
      </c>
      <c r="Q34" s="18">
        <f t="shared" si="4"/>
        <v>0</v>
      </c>
      <c r="R34" s="18">
        <f t="shared" si="4"/>
        <v>0</v>
      </c>
      <c r="S34" s="18">
        <f t="shared" si="4"/>
        <v>0</v>
      </c>
      <c r="T34" s="18">
        <f t="shared" si="4"/>
        <v>0</v>
      </c>
      <c r="U34" s="18">
        <f t="shared" si="4"/>
        <v>0</v>
      </c>
      <c r="V34" s="18">
        <f t="shared" si="4"/>
        <v>0</v>
      </c>
      <c r="W34" s="18">
        <f t="shared" si="4"/>
        <v>0</v>
      </c>
      <c r="X34" s="18">
        <f t="shared" si="4"/>
        <v>0</v>
      </c>
      <c r="Y34" s="18">
        <f t="shared" si="4"/>
        <v>0</v>
      </c>
      <c r="Z34" s="18">
        <f t="shared" si="4"/>
        <v>0</v>
      </c>
      <c r="AA34" s="18">
        <f t="shared" si="4"/>
        <v>0</v>
      </c>
      <c r="AB34" s="18">
        <f t="shared" si="4"/>
        <v>0</v>
      </c>
      <c r="AC34" s="18">
        <f t="shared" si="4"/>
        <v>0</v>
      </c>
      <c r="AD34" s="18">
        <f t="shared" si="4"/>
        <v>0</v>
      </c>
      <c r="AE34" s="18">
        <f t="shared" si="4"/>
        <v>0</v>
      </c>
      <c r="AF34" s="18">
        <f t="shared" si="4"/>
        <v>0</v>
      </c>
      <c r="AG34" s="13">
        <f>AVERAGE(B34:AF34)</f>
        <v>0</v>
      </c>
      <c r="AH34" s="8"/>
    </row>
    <row r="35" spans="1:34" ht="20.25" customHeight="1" x14ac:dyDescent="0.45">
      <c r="A35" s="8" t="s">
        <v>14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3"/>
      <c r="AH35" s="8"/>
    </row>
    <row r="36" spans="1:34" ht="20.25" customHeight="1" x14ac:dyDescent="0.45">
      <c r="A36" s="7" t="s">
        <v>4</v>
      </c>
      <c r="B36" s="18"/>
      <c r="C36" s="18"/>
      <c r="D36" s="18"/>
      <c r="E36" s="18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3">
        <f>AVERAGE(B36:AF36)</f>
        <v>0</v>
      </c>
      <c r="AH36" s="7"/>
    </row>
    <row r="37" spans="1:34" ht="20.25" customHeight="1" x14ac:dyDescent="0.45">
      <c r="A37" s="7" t="s">
        <v>15</v>
      </c>
      <c r="B37" s="18">
        <f t="shared" ref="B37:AF37" si="5">SUM(B8+B15+B27+B34+B36)</f>
        <v>0</v>
      </c>
      <c r="C37" s="18">
        <f t="shared" si="5"/>
        <v>0</v>
      </c>
      <c r="D37" s="18">
        <f t="shared" si="5"/>
        <v>0</v>
      </c>
      <c r="E37" s="18">
        <f t="shared" si="5"/>
        <v>0</v>
      </c>
      <c r="F37" s="18">
        <f t="shared" si="5"/>
        <v>0</v>
      </c>
      <c r="G37" s="18">
        <f t="shared" si="5"/>
        <v>0</v>
      </c>
      <c r="H37" s="18">
        <f t="shared" si="5"/>
        <v>0</v>
      </c>
      <c r="I37" s="18">
        <f t="shared" si="5"/>
        <v>0</v>
      </c>
      <c r="J37" s="18">
        <f t="shared" si="5"/>
        <v>0</v>
      </c>
      <c r="K37" s="18">
        <f t="shared" si="5"/>
        <v>0</v>
      </c>
      <c r="L37" s="18">
        <f t="shared" si="5"/>
        <v>0</v>
      </c>
      <c r="M37" s="18">
        <f t="shared" si="5"/>
        <v>0</v>
      </c>
      <c r="N37" s="18">
        <f t="shared" si="5"/>
        <v>0</v>
      </c>
      <c r="O37" s="18">
        <f t="shared" si="5"/>
        <v>0</v>
      </c>
      <c r="P37" s="18">
        <f t="shared" si="5"/>
        <v>0</v>
      </c>
      <c r="Q37" s="18">
        <f t="shared" si="5"/>
        <v>0</v>
      </c>
      <c r="R37" s="18">
        <f t="shared" si="5"/>
        <v>0</v>
      </c>
      <c r="S37" s="18">
        <f t="shared" si="5"/>
        <v>0</v>
      </c>
      <c r="T37" s="18">
        <f t="shared" si="5"/>
        <v>0</v>
      </c>
      <c r="U37" s="18">
        <f t="shared" si="5"/>
        <v>0</v>
      </c>
      <c r="V37" s="18">
        <f t="shared" si="5"/>
        <v>0</v>
      </c>
      <c r="W37" s="18">
        <f t="shared" si="5"/>
        <v>0</v>
      </c>
      <c r="X37" s="18">
        <f t="shared" si="5"/>
        <v>0</v>
      </c>
      <c r="Y37" s="18">
        <f t="shared" si="5"/>
        <v>0</v>
      </c>
      <c r="Z37" s="18">
        <f t="shared" si="5"/>
        <v>0</v>
      </c>
      <c r="AA37" s="18">
        <f t="shared" si="5"/>
        <v>0</v>
      </c>
      <c r="AB37" s="18">
        <f t="shared" si="5"/>
        <v>0</v>
      </c>
      <c r="AC37" s="18">
        <f t="shared" si="5"/>
        <v>0</v>
      </c>
      <c r="AD37" s="18">
        <f t="shared" si="5"/>
        <v>0</v>
      </c>
      <c r="AE37" s="18">
        <f t="shared" si="5"/>
        <v>0</v>
      </c>
      <c r="AF37" s="18">
        <f t="shared" si="5"/>
        <v>0</v>
      </c>
      <c r="AG37" s="13"/>
      <c r="AH37" s="7"/>
    </row>
    <row r="38" spans="1:34" ht="20.25" customHeight="1" x14ac:dyDescent="0.45">
      <c r="A38" s="7" t="s">
        <v>16</v>
      </c>
      <c r="B38" s="18">
        <f t="shared" ref="B38:AF38" si="6">-SUM(B13+B14+B25+B26+B32+B33)</f>
        <v>0</v>
      </c>
      <c r="C38" s="18">
        <f t="shared" si="6"/>
        <v>0</v>
      </c>
      <c r="D38" s="18">
        <f t="shared" si="6"/>
        <v>0</v>
      </c>
      <c r="E38" s="18">
        <f t="shared" si="6"/>
        <v>0</v>
      </c>
      <c r="F38" s="18">
        <f t="shared" si="6"/>
        <v>0</v>
      </c>
      <c r="G38" s="18">
        <f t="shared" si="6"/>
        <v>0</v>
      </c>
      <c r="H38" s="18">
        <f t="shared" si="6"/>
        <v>0</v>
      </c>
      <c r="I38" s="18">
        <f t="shared" si="6"/>
        <v>0</v>
      </c>
      <c r="J38" s="18">
        <f t="shared" si="6"/>
        <v>0</v>
      </c>
      <c r="K38" s="18">
        <f t="shared" si="6"/>
        <v>0</v>
      </c>
      <c r="L38" s="18">
        <f t="shared" si="6"/>
        <v>0</v>
      </c>
      <c r="M38" s="18">
        <f t="shared" si="6"/>
        <v>0</v>
      </c>
      <c r="N38" s="18">
        <f t="shared" si="6"/>
        <v>0</v>
      </c>
      <c r="O38" s="18">
        <f t="shared" si="6"/>
        <v>0</v>
      </c>
      <c r="P38" s="18">
        <f t="shared" si="6"/>
        <v>0</v>
      </c>
      <c r="Q38" s="18">
        <f t="shared" si="6"/>
        <v>0</v>
      </c>
      <c r="R38" s="18">
        <f t="shared" si="6"/>
        <v>0</v>
      </c>
      <c r="S38" s="18">
        <f t="shared" si="6"/>
        <v>0</v>
      </c>
      <c r="T38" s="18">
        <f t="shared" si="6"/>
        <v>0</v>
      </c>
      <c r="U38" s="18">
        <f t="shared" si="6"/>
        <v>0</v>
      </c>
      <c r="V38" s="18">
        <f t="shared" si="6"/>
        <v>0</v>
      </c>
      <c r="W38" s="18">
        <f t="shared" si="6"/>
        <v>0</v>
      </c>
      <c r="X38" s="18">
        <f t="shared" si="6"/>
        <v>0</v>
      </c>
      <c r="Y38" s="18">
        <f t="shared" si="6"/>
        <v>0</v>
      </c>
      <c r="Z38" s="18">
        <f t="shared" si="6"/>
        <v>0</v>
      </c>
      <c r="AA38" s="18">
        <f t="shared" si="6"/>
        <v>0</v>
      </c>
      <c r="AB38" s="18">
        <f t="shared" si="6"/>
        <v>0</v>
      </c>
      <c r="AC38" s="18">
        <f t="shared" si="6"/>
        <v>0</v>
      </c>
      <c r="AD38" s="18">
        <f t="shared" si="6"/>
        <v>0</v>
      </c>
      <c r="AE38" s="18">
        <f t="shared" si="6"/>
        <v>0</v>
      </c>
      <c r="AF38" s="18">
        <f t="shared" si="6"/>
        <v>0</v>
      </c>
      <c r="AG38" s="13"/>
      <c r="AH38" s="7"/>
    </row>
    <row r="39" spans="1:34" ht="20.25" customHeight="1" x14ac:dyDescent="0.45">
      <c r="A39" s="8" t="s">
        <v>20</v>
      </c>
      <c r="B39" s="18">
        <f t="shared" ref="B39:AF39" si="7">SUM(B37:B38)</f>
        <v>0</v>
      </c>
      <c r="C39" s="18">
        <f t="shared" si="7"/>
        <v>0</v>
      </c>
      <c r="D39" s="18">
        <f t="shared" si="7"/>
        <v>0</v>
      </c>
      <c r="E39" s="18">
        <f t="shared" si="7"/>
        <v>0</v>
      </c>
      <c r="F39" s="18">
        <f t="shared" si="7"/>
        <v>0</v>
      </c>
      <c r="G39" s="18">
        <f t="shared" si="7"/>
        <v>0</v>
      </c>
      <c r="H39" s="18">
        <f t="shared" si="7"/>
        <v>0</v>
      </c>
      <c r="I39" s="18">
        <f t="shared" si="7"/>
        <v>0</v>
      </c>
      <c r="J39" s="18">
        <f t="shared" si="7"/>
        <v>0</v>
      </c>
      <c r="K39" s="18">
        <f t="shared" si="7"/>
        <v>0</v>
      </c>
      <c r="L39" s="18">
        <f t="shared" si="7"/>
        <v>0</v>
      </c>
      <c r="M39" s="18">
        <f t="shared" si="7"/>
        <v>0</v>
      </c>
      <c r="N39" s="18">
        <f t="shared" si="7"/>
        <v>0</v>
      </c>
      <c r="O39" s="18">
        <f t="shared" si="7"/>
        <v>0</v>
      </c>
      <c r="P39" s="18">
        <f t="shared" si="7"/>
        <v>0</v>
      </c>
      <c r="Q39" s="18">
        <f t="shared" si="7"/>
        <v>0</v>
      </c>
      <c r="R39" s="18">
        <f t="shared" si="7"/>
        <v>0</v>
      </c>
      <c r="S39" s="18">
        <f t="shared" si="7"/>
        <v>0</v>
      </c>
      <c r="T39" s="18">
        <f t="shared" si="7"/>
        <v>0</v>
      </c>
      <c r="U39" s="18">
        <f t="shared" si="7"/>
        <v>0</v>
      </c>
      <c r="V39" s="18">
        <f t="shared" si="7"/>
        <v>0</v>
      </c>
      <c r="W39" s="18">
        <f t="shared" si="7"/>
        <v>0</v>
      </c>
      <c r="X39" s="18">
        <f t="shared" si="7"/>
        <v>0</v>
      </c>
      <c r="Y39" s="18">
        <f t="shared" si="7"/>
        <v>0</v>
      </c>
      <c r="Z39" s="18">
        <f t="shared" si="7"/>
        <v>0</v>
      </c>
      <c r="AA39" s="18">
        <f t="shared" si="7"/>
        <v>0</v>
      </c>
      <c r="AB39" s="18">
        <f t="shared" si="7"/>
        <v>0</v>
      </c>
      <c r="AC39" s="18">
        <f t="shared" si="7"/>
        <v>0</v>
      </c>
      <c r="AD39" s="18">
        <f t="shared" si="7"/>
        <v>0</v>
      </c>
      <c r="AE39" s="18">
        <f t="shared" si="7"/>
        <v>0</v>
      </c>
      <c r="AF39" s="18">
        <f t="shared" si="7"/>
        <v>0</v>
      </c>
      <c r="AG39" s="13">
        <f>AVERAGE(B39:AF39)</f>
        <v>0</v>
      </c>
      <c r="AH39" s="7"/>
    </row>
    <row r="40" spans="1:34" ht="20.25" customHeight="1" x14ac:dyDescent="0.45">
      <c r="A40" s="8"/>
      <c r="B40" s="11"/>
      <c r="C40" s="5"/>
      <c r="D40" s="5"/>
      <c r="E40" s="5"/>
      <c r="F40" s="5"/>
      <c r="G40" s="5"/>
      <c r="H40" s="6"/>
      <c r="I40" s="9"/>
      <c r="J40" s="9"/>
      <c r="K40" s="9"/>
      <c r="L40" s="9"/>
      <c r="M40" s="9"/>
      <c r="N40" s="9"/>
      <c r="O40" s="9"/>
      <c r="P40" s="9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H40" s="7"/>
    </row>
    <row r="41" spans="1:34" ht="20.25" customHeight="1" x14ac:dyDescent="0.45">
      <c r="A41" s="7" t="s">
        <v>32</v>
      </c>
      <c r="B41" s="7"/>
      <c r="C41" s="7"/>
      <c r="D41" s="7"/>
      <c r="E41" s="7"/>
      <c r="F41" s="7"/>
      <c r="G41" s="7"/>
      <c r="H41" s="7"/>
      <c r="I41" s="10"/>
      <c r="J41" s="10"/>
      <c r="K41" s="10"/>
      <c r="L41" s="10"/>
      <c r="M41" s="10"/>
      <c r="N41" s="10"/>
      <c r="O41" s="10"/>
      <c r="P41" s="10"/>
      <c r="Q41" s="6"/>
      <c r="R41" s="6"/>
      <c r="S41" s="7"/>
      <c r="T41" s="7"/>
      <c r="U41" s="7"/>
      <c r="V41" s="7"/>
      <c r="W41" s="7"/>
      <c r="X41" s="7"/>
      <c r="Y41" s="7"/>
      <c r="Z41" s="10"/>
      <c r="AA41" s="10"/>
      <c r="AB41" s="10"/>
      <c r="AC41" s="10"/>
      <c r="AD41" s="10"/>
      <c r="AE41" s="10"/>
      <c r="AF41" s="10"/>
      <c r="AG41" s="14"/>
    </row>
    <row r="42" spans="1:34" ht="20.25" customHeight="1" x14ac:dyDescent="0.45">
      <c r="A42" s="7" t="s">
        <v>33</v>
      </c>
      <c r="AH42" s="8"/>
    </row>
    <row r="43" spans="1:34" ht="20.25" customHeight="1" x14ac:dyDescent="0.45">
      <c r="A43" s="7"/>
      <c r="B43" s="7"/>
      <c r="C43" s="7"/>
      <c r="D43" s="7"/>
      <c r="E43" s="7"/>
      <c r="F43" s="7"/>
      <c r="G43" s="7"/>
      <c r="H43" s="7"/>
      <c r="I43" s="10"/>
      <c r="J43" s="10"/>
      <c r="K43" s="10"/>
      <c r="L43" s="10"/>
      <c r="M43" s="10"/>
      <c r="N43" s="10"/>
      <c r="O43" s="10"/>
      <c r="P43" s="10"/>
      <c r="Q43" s="6"/>
      <c r="R43" s="6"/>
      <c r="S43" s="7"/>
      <c r="T43" s="7"/>
      <c r="U43" s="7"/>
      <c r="V43" s="7"/>
      <c r="W43" s="7"/>
      <c r="X43" s="7"/>
      <c r="Y43" s="7"/>
      <c r="Z43" s="10"/>
      <c r="AA43" s="10"/>
      <c r="AB43" s="10"/>
      <c r="AC43" s="10"/>
      <c r="AD43" s="10"/>
      <c r="AE43" s="10"/>
      <c r="AF43" s="10"/>
      <c r="AG43" s="14"/>
      <c r="AH43" s="7"/>
    </row>
  </sheetData>
  <phoneticPr fontId="19" type="noConversion"/>
  <pageMargins left="0.5" right="0.6" top="0.49" bottom="0.5" header="0.5" footer="0.5"/>
  <pageSetup scale="3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7"/>
  <sheetViews>
    <sheetView zoomScale="55" zoomScaleNormal="55" zoomScalePageLayoutView="55" workbookViewId="0">
      <pane xSplit="1" ySplit="5" topLeftCell="F10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11.53515625" defaultRowHeight="20.25" customHeight="1" x14ac:dyDescent="0.45"/>
  <cols>
    <col min="1" max="1" width="32.765625" style="7" customWidth="1"/>
    <col min="2" max="2" width="14.765625" style="7" customWidth="1"/>
    <col min="3" max="31" width="8.23046875" style="7" customWidth="1"/>
    <col min="32" max="32" width="11.07421875" style="12" customWidth="1"/>
    <col min="33" max="33" width="16.53515625" style="7" customWidth="1"/>
    <col min="34" max="16384" width="11.53515625" style="7"/>
  </cols>
  <sheetData>
    <row r="1" spans="1:35" ht="20.25" customHeight="1" x14ac:dyDescent="0.45">
      <c r="A1" s="1" t="s">
        <v>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34"/>
    </row>
    <row r="2" spans="1:35" ht="20.25" customHeight="1" x14ac:dyDescent="0.45">
      <c r="A2" s="1">
        <v>45383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34"/>
    </row>
    <row r="3" spans="1:35" ht="20.25" customHeight="1" x14ac:dyDescent="0.45">
      <c r="A3" s="3" t="s">
        <v>19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9"/>
      <c r="AA3" s="6"/>
      <c r="AB3" s="9"/>
      <c r="AC3" s="9"/>
      <c r="AD3" s="9"/>
      <c r="AE3" s="9"/>
      <c r="AF3" s="28"/>
    </row>
    <row r="4" spans="1:35" ht="20.25" customHeight="1" x14ac:dyDescent="0.4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4"/>
      <c r="AG4" s="6" t="s">
        <v>39</v>
      </c>
      <c r="AH4" s="5"/>
      <c r="AI4" s="5"/>
    </row>
    <row r="5" spans="1:35" ht="20.25" customHeight="1" x14ac:dyDescent="0.4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>
        <v>6</v>
      </c>
      <c r="H5" s="27">
        <v>7</v>
      </c>
      <c r="I5" s="27">
        <v>8</v>
      </c>
      <c r="J5" s="27">
        <v>9</v>
      </c>
      <c r="K5" s="27">
        <v>10</v>
      </c>
      <c r="L5" s="27">
        <v>11</v>
      </c>
      <c r="M5" s="27">
        <v>12</v>
      </c>
      <c r="N5" s="27">
        <v>13</v>
      </c>
      <c r="O5" s="27">
        <v>14</v>
      </c>
      <c r="P5" s="27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  <c r="Y5" s="6">
        <v>24</v>
      </c>
      <c r="Z5" s="6">
        <v>25</v>
      </c>
      <c r="AA5" s="6">
        <v>26</v>
      </c>
      <c r="AB5" s="6">
        <v>27</v>
      </c>
      <c r="AC5" s="6">
        <v>28</v>
      </c>
      <c r="AD5" s="6">
        <v>29</v>
      </c>
      <c r="AE5" s="6">
        <v>30</v>
      </c>
      <c r="AF5" s="34" t="s">
        <v>28</v>
      </c>
      <c r="AG5" s="6" t="s">
        <v>38</v>
      </c>
    </row>
    <row r="6" spans="1:35" ht="20.25" customHeight="1" x14ac:dyDescent="0.45">
      <c r="A6" s="8" t="s">
        <v>0</v>
      </c>
      <c r="B6" s="6"/>
      <c r="C6" s="6"/>
      <c r="D6" s="6"/>
      <c r="E6" s="6"/>
      <c r="F6" s="6"/>
      <c r="G6" s="6"/>
      <c r="H6" s="6"/>
      <c r="I6" s="9"/>
      <c r="J6" s="9"/>
      <c r="K6" s="9"/>
      <c r="L6" s="9"/>
      <c r="M6" s="9"/>
      <c r="N6" s="9"/>
      <c r="O6" s="9"/>
      <c r="P6" s="9"/>
      <c r="Q6" s="9"/>
      <c r="R6" s="9"/>
      <c r="S6" s="6"/>
      <c r="T6" s="6"/>
      <c r="U6" s="6"/>
      <c r="V6" s="6"/>
      <c r="W6" s="6"/>
      <c r="X6" s="6"/>
      <c r="Y6" s="6"/>
      <c r="Z6" s="9"/>
      <c r="AA6" s="9"/>
      <c r="AB6" s="9"/>
      <c r="AC6" s="9"/>
      <c r="AD6" s="9"/>
      <c r="AE6" s="9"/>
      <c r="AF6" s="28"/>
      <c r="AG6" s="6"/>
    </row>
    <row r="7" spans="1:35" ht="20.25" customHeight="1" x14ac:dyDescent="0.45">
      <c r="A7" s="7" t="s">
        <v>1</v>
      </c>
      <c r="AF7" s="13"/>
      <c r="AG7" s="6" t="s">
        <v>35</v>
      </c>
    </row>
    <row r="8" spans="1:35" ht="20.25" customHeight="1" x14ac:dyDescent="0.45">
      <c r="A8" s="7" t="s">
        <v>2</v>
      </c>
      <c r="AF8" s="13"/>
      <c r="AG8" s="6" t="s">
        <v>34</v>
      </c>
    </row>
    <row r="9" spans="1:35" ht="20.25" customHeight="1" x14ac:dyDescent="0.45">
      <c r="B9" s="18">
        <f t="shared" ref="B9:AE9" si="0">SUM(B7:B8)</f>
        <v>0</v>
      </c>
      <c r="C9" s="18">
        <f t="shared" si="0"/>
        <v>0</v>
      </c>
      <c r="D9" s="18">
        <f t="shared" si="0"/>
        <v>0</v>
      </c>
      <c r="E9" s="18">
        <f t="shared" si="0"/>
        <v>0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8">
        <f t="shared" si="0"/>
        <v>0</v>
      </c>
      <c r="P9" s="18">
        <f t="shared" si="0"/>
        <v>0</v>
      </c>
      <c r="Q9" s="18">
        <f t="shared" si="0"/>
        <v>0</v>
      </c>
      <c r="R9" s="18">
        <f t="shared" si="0"/>
        <v>0</v>
      </c>
      <c r="S9" s="18">
        <f t="shared" si="0"/>
        <v>0</v>
      </c>
      <c r="T9" s="18">
        <f t="shared" si="0"/>
        <v>0</v>
      </c>
      <c r="U9" s="18">
        <f t="shared" si="0"/>
        <v>0</v>
      </c>
      <c r="V9" s="18">
        <f t="shared" si="0"/>
        <v>0</v>
      </c>
      <c r="W9" s="18">
        <f t="shared" si="0"/>
        <v>0</v>
      </c>
      <c r="X9" s="18">
        <f t="shared" si="0"/>
        <v>0</v>
      </c>
      <c r="Y9" s="18">
        <f t="shared" si="0"/>
        <v>0</v>
      </c>
      <c r="Z9" s="18">
        <f t="shared" si="0"/>
        <v>0</v>
      </c>
      <c r="AA9" s="18">
        <f t="shared" si="0"/>
        <v>0</v>
      </c>
      <c r="AB9" s="18">
        <f t="shared" si="0"/>
        <v>0</v>
      </c>
      <c r="AC9" s="18">
        <f t="shared" si="0"/>
        <v>0</v>
      </c>
      <c r="AD9" s="18">
        <f t="shared" si="0"/>
        <v>0</v>
      </c>
      <c r="AE9" s="18">
        <f t="shared" si="0"/>
        <v>0</v>
      </c>
      <c r="AF9" s="13">
        <f>AVERAGE(B9:AE9)</f>
        <v>0</v>
      </c>
      <c r="AG9" s="18">
        <v>0</v>
      </c>
    </row>
    <row r="10" spans="1:35" ht="20.25" customHeight="1" x14ac:dyDescent="0.45">
      <c r="A10" s="8" t="s">
        <v>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3"/>
    </row>
    <row r="11" spans="1:35" ht="20.25" customHeight="1" x14ac:dyDescent="0.45">
      <c r="A11" s="7" t="s">
        <v>18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13"/>
      <c r="AG11" s="6" t="s">
        <v>36</v>
      </c>
    </row>
    <row r="12" spans="1:35" ht="20.25" customHeight="1" x14ac:dyDescent="0.45">
      <c r="A12" s="6" t="s">
        <v>26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13"/>
      <c r="AG12" s="18">
        <v>0</v>
      </c>
    </row>
    <row r="13" spans="1:35" ht="20.25" customHeight="1" x14ac:dyDescent="0.45">
      <c r="A13" s="7" t="s">
        <v>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13"/>
    </row>
    <row r="14" spans="1:35" ht="20.25" customHeight="1" x14ac:dyDescent="0.45">
      <c r="A14" s="7" t="s">
        <v>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5" ht="20.25" customHeight="1" x14ac:dyDescent="0.45">
      <c r="A15" s="7" t="s">
        <v>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5" ht="20.25" customHeight="1" x14ac:dyDescent="0.45">
      <c r="B16" s="18">
        <f t="shared" ref="B16:AE16" si="1">SUM(B11:B15)</f>
        <v>0</v>
      </c>
      <c r="C16" s="18">
        <f t="shared" si="1"/>
        <v>0</v>
      </c>
      <c r="D16" s="18">
        <f t="shared" si="1"/>
        <v>0</v>
      </c>
      <c r="E16" s="18">
        <f t="shared" si="1"/>
        <v>0</v>
      </c>
      <c r="F16" s="18">
        <f t="shared" si="1"/>
        <v>0</v>
      </c>
      <c r="G16" s="18">
        <f t="shared" si="1"/>
        <v>0</v>
      </c>
      <c r="H16" s="18">
        <f t="shared" si="1"/>
        <v>0</v>
      </c>
      <c r="I16" s="18">
        <f t="shared" si="1"/>
        <v>0</v>
      </c>
      <c r="J16" s="18">
        <f t="shared" si="1"/>
        <v>0</v>
      </c>
      <c r="K16" s="18">
        <f t="shared" si="1"/>
        <v>0</v>
      </c>
      <c r="L16" s="18">
        <f t="shared" si="1"/>
        <v>0</v>
      </c>
      <c r="M16" s="18">
        <f t="shared" si="1"/>
        <v>0</v>
      </c>
      <c r="N16" s="18">
        <f t="shared" si="1"/>
        <v>0</v>
      </c>
      <c r="O16" s="18">
        <f t="shared" si="1"/>
        <v>0</v>
      </c>
      <c r="P16" s="18">
        <f t="shared" si="1"/>
        <v>0</v>
      </c>
      <c r="Q16" s="18">
        <f t="shared" si="1"/>
        <v>0</v>
      </c>
      <c r="R16" s="18">
        <f t="shared" si="1"/>
        <v>0</v>
      </c>
      <c r="S16" s="18">
        <f t="shared" si="1"/>
        <v>0</v>
      </c>
      <c r="T16" s="18">
        <f t="shared" si="1"/>
        <v>0</v>
      </c>
      <c r="U16" s="18">
        <f t="shared" si="1"/>
        <v>0</v>
      </c>
      <c r="V16" s="18">
        <f t="shared" si="1"/>
        <v>0</v>
      </c>
      <c r="W16" s="18">
        <f t="shared" si="1"/>
        <v>0</v>
      </c>
      <c r="X16" s="18">
        <f t="shared" si="1"/>
        <v>0</v>
      </c>
      <c r="Y16" s="18">
        <f t="shared" si="1"/>
        <v>0</v>
      </c>
      <c r="Z16" s="18">
        <f t="shared" si="1"/>
        <v>0</v>
      </c>
      <c r="AA16" s="18">
        <f t="shared" si="1"/>
        <v>0</v>
      </c>
      <c r="AB16" s="18">
        <f t="shared" si="1"/>
        <v>0</v>
      </c>
      <c r="AC16" s="18">
        <f t="shared" si="1"/>
        <v>0</v>
      </c>
      <c r="AD16" s="18">
        <f t="shared" si="1"/>
        <v>0</v>
      </c>
      <c r="AE16" s="18">
        <f t="shared" si="1"/>
        <v>0</v>
      </c>
      <c r="AF16" s="13">
        <f>AVERAGE(B16:AE16)</f>
        <v>0</v>
      </c>
    </row>
    <row r="17" spans="1:33" ht="20.25" customHeight="1" x14ac:dyDescent="0.45">
      <c r="A17" s="8" t="s">
        <v>40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3"/>
    </row>
    <row r="18" spans="1:33" ht="20.25" customHeight="1" x14ac:dyDescent="0.45">
      <c r="A18" s="7" t="s">
        <v>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3"/>
      <c r="AG18" s="6" t="s">
        <v>36</v>
      </c>
    </row>
    <row r="19" spans="1:33" ht="20.25" customHeight="1" x14ac:dyDescent="0.45">
      <c r="A19" s="6" t="s">
        <v>26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3"/>
      <c r="AG19" s="18">
        <v>0</v>
      </c>
    </row>
    <row r="20" spans="1:33" ht="20.25" customHeight="1" x14ac:dyDescent="0.45">
      <c r="A20" s="7" t="s">
        <v>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3"/>
    </row>
    <row r="21" spans="1:33" ht="20.25" customHeight="1" x14ac:dyDescent="0.45">
      <c r="A21" s="7" t="s">
        <v>23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13"/>
    </row>
    <row r="22" spans="1:33" ht="20.25" customHeight="1" x14ac:dyDescent="0.45">
      <c r="A22" s="7" t="s">
        <v>22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3"/>
    </row>
    <row r="23" spans="1:33" ht="20.25" customHeight="1" x14ac:dyDescent="0.45">
      <c r="A23" s="7" t="s">
        <v>24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3"/>
    </row>
    <row r="24" spans="1:33" ht="20.25" customHeight="1" x14ac:dyDescent="0.45">
      <c r="A24" s="7" t="s">
        <v>25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3"/>
    </row>
    <row r="25" spans="1:33" ht="20.25" customHeight="1" x14ac:dyDescent="0.45">
      <c r="A25" s="7" t="s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3"/>
    </row>
    <row r="26" spans="1:33" ht="20.25" customHeight="1" x14ac:dyDescent="0.45">
      <c r="A26" s="7" t="s">
        <v>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3"/>
    </row>
    <row r="27" spans="1:33" ht="20.25" customHeight="1" x14ac:dyDescent="0.45">
      <c r="A27" s="7" t="s">
        <v>10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3"/>
    </row>
    <row r="28" spans="1:33" ht="20.25" customHeight="1" x14ac:dyDescent="0.45">
      <c r="A28" s="7" t="s">
        <v>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34"/>
    </row>
    <row r="29" spans="1:33" ht="20.25" customHeight="1" x14ac:dyDescent="0.45">
      <c r="B29" s="18">
        <f t="shared" ref="B29:AE29" si="2">B18+B25+B26+B27+B28</f>
        <v>0</v>
      </c>
      <c r="C29" s="18">
        <f t="shared" si="2"/>
        <v>0</v>
      </c>
      <c r="D29" s="18">
        <f t="shared" si="2"/>
        <v>0</v>
      </c>
      <c r="E29" s="18">
        <f t="shared" si="2"/>
        <v>0</v>
      </c>
      <c r="F29" s="18">
        <f t="shared" si="2"/>
        <v>0</v>
      </c>
      <c r="G29" s="18">
        <f t="shared" si="2"/>
        <v>0</v>
      </c>
      <c r="H29" s="18">
        <f t="shared" si="2"/>
        <v>0</v>
      </c>
      <c r="I29" s="18">
        <f t="shared" si="2"/>
        <v>0</v>
      </c>
      <c r="J29" s="18">
        <f t="shared" si="2"/>
        <v>0</v>
      </c>
      <c r="K29" s="18">
        <f t="shared" si="2"/>
        <v>0</v>
      </c>
      <c r="L29" s="18">
        <f t="shared" si="2"/>
        <v>0</v>
      </c>
      <c r="M29" s="18">
        <f t="shared" si="2"/>
        <v>0</v>
      </c>
      <c r="N29" s="18">
        <f t="shared" si="2"/>
        <v>0</v>
      </c>
      <c r="O29" s="18">
        <f t="shared" si="2"/>
        <v>0</v>
      </c>
      <c r="P29" s="18">
        <f t="shared" si="2"/>
        <v>0</v>
      </c>
      <c r="Q29" s="18">
        <f t="shared" si="2"/>
        <v>0</v>
      </c>
      <c r="R29" s="18">
        <f t="shared" si="2"/>
        <v>0</v>
      </c>
      <c r="S29" s="18">
        <f t="shared" si="2"/>
        <v>0</v>
      </c>
      <c r="T29" s="18">
        <f t="shared" si="2"/>
        <v>0</v>
      </c>
      <c r="U29" s="18">
        <f t="shared" si="2"/>
        <v>0</v>
      </c>
      <c r="V29" s="18">
        <f t="shared" si="2"/>
        <v>0</v>
      </c>
      <c r="W29" s="18">
        <f t="shared" si="2"/>
        <v>0</v>
      </c>
      <c r="X29" s="18">
        <f t="shared" si="2"/>
        <v>0</v>
      </c>
      <c r="Y29" s="18">
        <f t="shared" si="2"/>
        <v>0</v>
      </c>
      <c r="Z29" s="18">
        <f t="shared" si="2"/>
        <v>0</v>
      </c>
      <c r="AA29" s="18">
        <f t="shared" si="2"/>
        <v>0</v>
      </c>
      <c r="AB29" s="18">
        <f t="shared" si="2"/>
        <v>0</v>
      </c>
      <c r="AC29" s="18">
        <f t="shared" si="2"/>
        <v>0</v>
      </c>
      <c r="AD29" s="18">
        <f t="shared" si="2"/>
        <v>0</v>
      </c>
      <c r="AE29" s="18">
        <f t="shared" si="2"/>
        <v>0</v>
      </c>
      <c r="AF29" s="13">
        <f>AVERAGE(B29:AE29)</f>
        <v>0</v>
      </c>
      <c r="AG29" s="6"/>
    </row>
    <row r="30" spans="1:33" ht="20.25" customHeight="1" x14ac:dyDescent="0.45">
      <c r="A30" s="8" t="s">
        <v>11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3"/>
      <c r="AG30" s="6" t="s">
        <v>37</v>
      </c>
    </row>
    <row r="31" spans="1:33" ht="20.25" customHeight="1" x14ac:dyDescent="0.4">
      <c r="A31" s="7" t="s">
        <v>12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6" t="s">
        <v>34</v>
      </c>
    </row>
    <row r="32" spans="1:33" ht="20.25" customHeight="1" x14ac:dyDescent="0.45">
      <c r="A32" s="7" t="s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3"/>
      <c r="AD32" s="18"/>
      <c r="AE32" s="18"/>
      <c r="AF32" s="18">
        <f>SUM(B32:AE32)</f>
        <v>0</v>
      </c>
      <c r="AG32" s="18">
        <v>0</v>
      </c>
    </row>
    <row r="33" spans="1:32" ht="20.25" customHeight="1" x14ac:dyDescent="0.45">
      <c r="A33" s="7" t="s">
        <v>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3"/>
      <c r="AD33" s="18"/>
      <c r="AE33" s="18"/>
      <c r="AF33" s="18"/>
    </row>
    <row r="34" spans="1:32" ht="20.25" customHeight="1" x14ac:dyDescent="0.45">
      <c r="A34" s="7" t="s">
        <v>13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9"/>
      <c r="AC34" s="9"/>
      <c r="AD34" s="9"/>
      <c r="AE34" s="9"/>
      <c r="AF34" s="13"/>
    </row>
    <row r="35" spans="1:32" ht="20.25" customHeight="1" x14ac:dyDescent="0.45">
      <c r="A35" s="7" t="s">
        <v>10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9"/>
      <c r="AC35" s="9"/>
      <c r="AD35" s="9"/>
      <c r="AE35" s="9"/>
      <c r="AF35" s="13"/>
    </row>
    <row r="36" spans="1:32" ht="20.25" customHeight="1" x14ac:dyDescent="0.4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3"/>
    </row>
    <row r="37" spans="1:32" ht="20.25" customHeight="1" x14ac:dyDescent="0.45">
      <c r="A37" s="8" t="s">
        <v>30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3"/>
    </row>
    <row r="38" spans="1:32" ht="20.25" customHeight="1" x14ac:dyDescent="0.45">
      <c r="A38" s="7" t="s">
        <v>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13"/>
    </row>
    <row r="39" spans="1:32" ht="20.25" customHeight="1" x14ac:dyDescent="0.45">
      <c r="A39" s="7" t="s">
        <v>15</v>
      </c>
      <c r="B39" s="18">
        <f t="shared" ref="B39:AD39" si="3">SUM(B38,B36,B29,B16,B9)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  <c r="H39" s="18">
        <f t="shared" si="3"/>
        <v>0</v>
      </c>
      <c r="I39" s="18">
        <f t="shared" si="3"/>
        <v>0</v>
      </c>
      <c r="J39" s="18">
        <f t="shared" si="3"/>
        <v>0</v>
      </c>
      <c r="K39" s="18">
        <f>SUM(K38,K36,K29,K16,K9)</f>
        <v>0</v>
      </c>
      <c r="L39" s="18">
        <f t="shared" si="3"/>
        <v>0</v>
      </c>
      <c r="M39" s="18">
        <f t="shared" si="3"/>
        <v>0</v>
      </c>
      <c r="N39" s="18">
        <f t="shared" si="3"/>
        <v>0</v>
      </c>
      <c r="O39" s="18">
        <f t="shared" si="3"/>
        <v>0</v>
      </c>
      <c r="P39" s="18">
        <f t="shared" si="3"/>
        <v>0</v>
      </c>
      <c r="Q39" s="18">
        <f t="shared" si="3"/>
        <v>0</v>
      </c>
      <c r="R39" s="18">
        <f t="shared" si="3"/>
        <v>0</v>
      </c>
      <c r="S39" s="18">
        <f t="shared" si="3"/>
        <v>0</v>
      </c>
      <c r="T39" s="18">
        <f t="shared" si="3"/>
        <v>0</v>
      </c>
      <c r="U39" s="18">
        <f t="shared" si="3"/>
        <v>0</v>
      </c>
      <c r="V39" s="18">
        <f t="shared" si="3"/>
        <v>0</v>
      </c>
      <c r="W39" s="18">
        <f t="shared" si="3"/>
        <v>0</v>
      </c>
      <c r="X39" s="18">
        <f t="shared" si="3"/>
        <v>0</v>
      </c>
      <c r="Y39" s="18">
        <f t="shared" si="3"/>
        <v>0</v>
      </c>
      <c r="Z39" s="18">
        <f t="shared" si="3"/>
        <v>0</v>
      </c>
      <c r="AA39" s="18">
        <f t="shared" si="3"/>
        <v>0</v>
      </c>
      <c r="AB39" s="18">
        <f t="shared" si="3"/>
        <v>0</v>
      </c>
      <c r="AC39" s="18">
        <f t="shared" si="3"/>
        <v>0</v>
      </c>
      <c r="AD39" s="18">
        <f t="shared" si="3"/>
        <v>0</v>
      </c>
      <c r="AE39" s="18">
        <f>SUM(AE9+AE16+AE29+AE36+AE38)</f>
        <v>0</v>
      </c>
      <c r="AF39" s="13"/>
    </row>
    <row r="40" spans="1:32" ht="20.25" customHeight="1" x14ac:dyDescent="0.45">
      <c r="A40" s="7" t="s">
        <v>16</v>
      </c>
      <c r="B40" s="18">
        <f t="shared" ref="B40:AE40" si="4">-SUM(B14+B15+B27+B28+B34+B35)</f>
        <v>0</v>
      </c>
      <c r="C40" s="18">
        <f t="shared" si="4"/>
        <v>0</v>
      </c>
      <c r="D40" s="18">
        <f t="shared" si="4"/>
        <v>0</v>
      </c>
      <c r="E40" s="18">
        <f t="shared" si="4"/>
        <v>0</v>
      </c>
      <c r="F40" s="18">
        <f t="shared" si="4"/>
        <v>0</v>
      </c>
      <c r="G40" s="18">
        <f t="shared" si="4"/>
        <v>0</v>
      </c>
      <c r="H40" s="18">
        <f t="shared" si="4"/>
        <v>0</v>
      </c>
      <c r="I40" s="18">
        <f t="shared" si="4"/>
        <v>0</v>
      </c>
      <c r="J40" s="18">
        <f t="shared" si="4"/>
        <v>0</v>
      </c>
      <c r="K40" s="18">
        <f t="shared" si="4"/>
        <v>0</v>
      </c>
      <c r="L40" s="18">
        <f t="shared" si="4"/>
        <v>0</v>
      </c>
      <c r="M40" s="18">
        <f t="shared" si="4"/>
        <v>0</v>
      </c>
      <c r="N40" s="18">
        <f t="shared" si="4"/>
        <v>0</v>
      </c>
      <c r="O40" s="18">
        <f t="shared" si="4"/>
        <v>0</v>
      </c>
      <c r="P40" s="18">
        <f t="shared" si="4"/>
        <v>0</v>
      </c>
      <c r="Q40" s="18">
        <f t="shared" si="4"/>
        <v>0</v>
      </c>
      <c r="R40" s="18">
        <f t="shared" si="4"/>
        <v>0</v>
      </c>
      <c r="S40" s="18">
        <f t="shared" si="4"/>
        <v>0</v>
      </c>
      <c r="T40" s="18">
        <f t="shared" si="4"/>
        <v>0</v>
      </c>
      <c r="U40" s="18">
        <f t="shared" si="4"/>
        <v>0</v>
      </c>
      <c r="V40" s="18">
        <f t="shared" si="4"/>
        <v>0</v>
      </c>
      <c r="W40" s="18">
        <f t="shared" si="4"/>
        <v>0</v>
      </c>
      <c r="X40" s="18">
        <f t="shared" si="4"/>
        <v>0</v>
      </c>
      <c r="Y40" s="18">
        <f t="shared" si="4"/>
        <v>0</v>
      </c>
      <c r="Z40" s="18">
        <f t="shared" si="4"/>
        <v>0</v>
      </c>
      <c r="AA40" s="18">
        <f t="shared" si="4"/>
        <v>0</v>
      </c>
      <c r="AB40" s="18">
        <f t="shared" si="4"/>
        <v>0</v>
      </c>
      <c r="AC40" s="18">
        <f t="shared" si="4"/>
        <v>0</v>
      </c>
      <c r="AD40" s="18">
        <f t="shared" si="4"/>
        <v>0</v>
      </c>
      <c r="AE40" s="18">
        <f t="shared" si="4"/>
        <v>0</v>
      </c>
      <c r="AF40" s="13"/>
    </row>
    <row r="41" spans="1:32" ht="20.25" customHeight="1" x14ac:dyDescent="0.45">
      <c r="A41" s="8" t="s">
        <v>20</v>
      </c>
      <c r="B41" s="18">
        <f t="shared" ref="B41:AE41" si="5">SUM(B39:B40)</f>
        <v>0</v>
      </c>
      <c r="C41" s="18">
        <f t="shared" si="5"/>
        <v>0</v>
      </c>
      <c r="D41" s="18">
        <f t="shared" si="5"/>
        <v>0</v>
      </c>
      <c r="E41" s="18">
        <f t="shared" si="5"/>
        <v>0</v>
      </c>
      <c r="F41" s="18">
        <f t="shared" si="5"/>
        <v>0</v>
      </c>
      <c r="G41" s="18">
        <f t="shared" si="5"/>
        <v>0</v>
      </c>
      <c r="H41" s="18">
        <f t="shared" si="5"/>
        <v>0</v>
      </c>
      <c r="I41" s="18">
        <f t="shared" si="5"/>
        <v>0</v>
      </c>
      <c r="J41" s="18">
        <f t="shared" si="5"/>
        <v>0</v>
      </c>
      <c r="K41" s="18">
        <f t="shared" si="5"/>
        <v>0</v>
      </c>
      <c r="L41" s="18">
        <f t="shared" si="5"/>
        <v>0</v>
      </c>
      <c r="M41" s="18">
        <f t="shared" si="5"/>
        <v>0</v>
      </c>
      <c r="N41" s="18">
        <f t="shared" si="5"/>
        <v>0</v>
      </c>
      <c r="O41" s="18">
        <f t="shared" si="5"/>
        <v>0</v>
      </c>
      <c r="P41" s="18">
        <f t="shared" si="5"/>
        <v>0</v>
      </c>
      <c r="Q41" s="18">
        <f t="shared" si="5"/>
        <v>0</v>
      </c>
      <c r="R41" s="18">
        <f t="shared" si="5"/>
        <v>0</v>
      </c>
      <c r="S41" s="18">
        <f t="shared" si="5"/>
        <v>0</v>
      </c>
      <c r="T41" s="18">
        <f t="shared" si="5"/>
        <v>0</v>
      </c>
      <c r="U41" s="18">
        <f t="shared" si="5"/>
        <v>0</v>
      </c>
      <c r="V41" s="18">
        <f t="shared" si="5"/>
        <v>0</v>
      </c>
      <c r="W41" s="18">
        <f t="shared" si="5"/>
        <v>0</v>
      </c>
      <c r="X41" s="18">
        <f t="shared" si="5"/>
        <v>0</v>
      </c>
      <c r="Y41" s="18">
        <f t="shared" si="5"/>
        <v>0</v>
      </c>
      <c r="Z41" s="18">
        <f t="shared" si="5"/>
        <v>0</v>
      </c>
      <c r="AA41" s="18">
        <f t="shared" si="5"/>
        <v>0</v>
      </c>
      <c r="AB41" s="18">
        <f t="shared" si="5"/>
        <v>0</v>
      </c>
      <c r="AC41" s="18">
        <f t="shared" si="5"/>
        <v>0</v>
      </c>
      <c r="AD41" s="18">
        <f t="shared" si="5"/>
        <v>0</v>
      </c>
      <c r="AE41" s="18">
        <f t="shared" si="5"/>
        <v>0</v>
      </c>
      <c r="AF41" s="13">
        <f>AVERAGE(B41:AE41)</f>
        <v>0</v>
      </c>
    </row>
    <row r="42" spans="1:32" ht="20.25" customHeight="1" x14ac:dyDescent="0.45">
      <c r="A42" s="8"/>
      <c r="B42" s="11"/>
      <c r="C42" s="5"/>
      <c r="D42" s="5"/>
      <c r="E42" s="16"/>
      <c r="F42" s="16"/>
      <c r="G42" s="16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3"/>
    </row>
    <row r="43" spans="1:32" ht="20.25" customHeight="1" x14ac:dyDescent="0.45">
      <c r="B43" s="6"/>
      <c r="C43" s="6"/>
      <c r="D43" s="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3"/>
    </row>
    <row r="44" spans="1:32" ht="20.25" customHeight="1" x14ac:dyDescent="0.4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34"/>
    </row>
    <row r="45" spans="1:32" ht="20.25" customHeight="1" x14ac:dyDescent="0.4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34"/>
    </row>
    <row r="46" spans="1:32" ht="20.25" customHeight="1" x14ac:dyDescent="0.4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34"/>
    </row>
    <row r="47" spans="1:32" ht="20.25" customHeight="1" x14ac:dyDescent="0.4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34"/>
    </row>
    <row r="48" spans="1:32" ht="20.25" customHeight="1" x14ac:dyDescent="0.4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34"/>
    </row>
    <row r="49" spans="2:32" ht="20.25" customHeight="1" x14ac:dyDescent="0.4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34"/>
    </row>
    <row r="50" spans="2:32" ht="20.25" customHeight="1" x14ac:dyDescent="0.4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34"/>
    </row>
    <row r="51" spans="2:32" ht="20.25" customHeight="1" x14ac:dyDescent="0.4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34"/>
    </row>
    <row r="52" spans="2:32" ht="20.25" customHeight="1" x14ac:dyDescent="0.4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34"/>
    </row>
    <row r="53" spans="2:32" ht="20.25" customHeight="1" x14ac:dyDescent="0.4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34"/>
    </row>
    <row r="54" spans="2:32" ht="20.25" customHeight="1" x14ac:dyDescent="0.4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34"/>
    </row>
    <row r="55" spans="2:32" ht="20.25" customHeight="1" x14ac:dyDescent="0.4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34"/>
    </row>
    <row r="56" spans="2:32" ht="20.25" customHeight="1" x14ac:dyDescent="0.4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34"/>
    </row>
    <row r="57" spans="2:32" ht="20.25" customHeight="1" x14ac:dyDescent="0.4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34"/>
    </row>
  </sheetData>
  <phoneticPr fontId="19" type="noConversion"/>
  <pageMargins left="0.32" right="0.2" top="0.51" bottom="0.34" header="0.5" footer="0.34"/>
  <pageSetup scale="30" orientation="landscape" horizontalDpi="429496729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0"/>
  <sheetViews>
    <sheetView zoomScale="54" zoomScaleNormal="54" zoomScalePageLayoutView="54" workbookViewId="0">
      <pane xSplit="1" ySplit="4" topLeftCell="I5" activePane="bottomRight" state="frozen"/>
      <selection pane="topRight" activeCell="B1" sqref="B1"/>
      <selection pane="bottomLeft" activeCell="A6" sqref="A6"/>
      <selection pane="bottomRight" activeCell="B37" sqref="B37:AF37"/>
    </sheetView>
  </sheetViews>
  <sheetFormatPr defaultColWidth="11.53515625" defaultRowHeight="22.5" x14ac:dyDescent="0.45"/>
  <cols>
    <col min="1" max="1" width="32.53515625" style="7" customWidth="1"/>
    <col min="2" max="32" width="8.23046875" style="7" customWidth="1"/>
    <col min="33" max="33" width="12.69140625" style="12" customWidth="1"/>
    <col min="34" max="34" width="17.07421875" style="7" customWidth="1"/>
    <col min="35" max="16384" width="11.53515625" style="7"/>
  </cols>
  <sheetData>
    <row r="1" spans="1:34" ht="21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4" ht="21" customHeight="1" x14ac:dyDescent="0.4">
      <c r="A2" s="38">
        <v>45413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4" ht="21" customHeight="1" x14ac:dyDescent="0.4">
      <c r="A3" s="3" t="s">
        <v>19</v>
      </c>
      <c r="Z3" s="4"/>
      <c r="AA3" s="3"/>
      <c r="AB3" s="4"/>
      <c r="AC3" s="4"/>
      <c r="AD3" s="4"/>
      <c r="AE3" s="4"/>
      <c r="AF3" s="4"/>
      <c r="AG3" s="4"/>
      <c r="AH3" s="5" t="s">
        <v>39</v>
      </c>
    </row>
    <row r="4" spans="1:34" ht="21" customHeight="1" x14ac:dyDescent="0.4">
      <c r="B4" s="39">
        <v>1</v>
      </c>
      <c r="C4" s="39">
        <v>2</v>
      </c>
      <c r="D4" s="39">
        <v>3</v>
      </c>
      <c r="E4" s="39">
        <v>4</v>
      </c>
      <c r="F4" s="39">
        <v>5</v>
      </c>
      <c r="G4" s="39">
        <v>6</v>
      </c>
      <c r="H4" s="39">
        <v>7</v>
      </c>
      <c r="I4" s="39">
        <v>8</v>
      </c>
      <c r="J4" s="39">
        <v>9</v>
      </c>
      <c r="K4" s="39">
        <v>10</v>
      </c>
      <c r="L4" s="39">
        <v>11</v>
      </c>
      <c r="M4" s="39">
        <v>12</v>
      </c>
      <c r="N4" s="39">
        <v>13</v>
      </c>
      <c r="O4" s="39">
        <v>14</v>
      </c>
      <c r="P4" s="39">
        <v>15</v>
      </c>
      <c r="Q4" s="5">
        <v>16</v>
      </c>
      <c r="R4" s="5">
        <v>17</v>
      </c>
      <c r="S4" s="5">
        <v>18</v>
      </c>
      <c r="T4" s="5">
        <v>19</v>
      </c>
      <c r="U4" s="5">
        <v>20</v>
      </c>
      <c r="V4" s="5">
        <v>21</v>
      </c>
      <c r="W4" s="5">
        <v>22</v>
      </c>
      <c r="X4" s="5">
        <v>23</v>
      </c>
      <c r="Y4" s="5">
        <v>24</v>
      </c>
      <c r="Z4" s="5">
        <v>25</v>
      </c>
      <c r="AA4" s="5">
        <v>26</v>
      </c>
      <c r="AB4" s="5">
        <v>27</v>
      </c>
      <c r="AC4" s="5">
        <v>28</v>
      </c>
      <c r="AD4" s="5">
        <v>29</v>
      </c>
      <c r="AE4" s="5">
        <v>30</v>
      </c>
      <c r="AF4" s="5">
        <v>31</v>
      </c>
      <c r="AG4" s="5" t="s">
        <v>28</v>
      </c>
      <c r="AH4" s="5" t="s">
        <v>38</v>
      </c>
    </row>
    <row r="5" spans="1:34" ht="21" customHeight="1" x14ac:dyDescent="0.4">
      <c r="A5" s="8" t="s">
        <v>0</v>
      </c>
      <c r="B5" s="5"/>
      <c r="C5" s="5"/>
      <c r="D5" s="5"/>
      <c r="E5" s="5"/>
      <c r="F5" s="5"/>
      <c r="G5" s="5"/>
      <c r="H5" s="5"/>
      <c r="I5" s="11"/>
      <c r="J5" s="11"/>
      <c r="K5" s="11"/>
      <c r="L5" s="11"/>
      <c r="M5" s="11"/>
      <c r="N5" s="11"/>
      <c r="O5" s="11"/>
      <c r="P5" s="11"/>
      <c r="Q5" s="11"/>
      <c r="R5" s="11"/>
      <c r="S5" s="5"/>
      <c r="T5" s="5"/>
      <c r="U5" s="5"/>
      <c r="V5" s="5"/>
      <c r="W5" s="5"/>
      <c r="X5" s="5"/>
      <c r="Y5" s="5"/>
      <c r="Z5" s="11"/>
      <c r="AA5" s="11"/>
      <c r="AB5" s="11"/>
      <c r="AC5" s="11"/>
      <c r="AD5" s="11"/>
      <c r="AE5" s="11"/>
      <c r="AF5" s="11"/>
      <c r="AG5" s="11"/>
      <c r="AH5" s="6"/>
    </row>
    <row r="6" spans="1:34" ht="21" customHeight="1" x14ac:dyDescent="0.4">
      <c r="A6" s="7" t="s">
        <v>1</v>
      </c>
      <c r="B6" s="18"/>
      <c r="C6" s="18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9"/>
      <c r="AA6" s="10"/>
      <c r="AB6" s="10"/>
      <c r="AC6" s="10"/>
      <c r="AD6" s="10"/>
      <c r="AE6" s="10"/>
      <c r="AF6" s="10"/>
      <c r="AG6" s="40"/>
      <c r="AH6" s="6" t="s">
        <v>35</v>
      </c>
    </row>
    <row r="7" spans="1:34" ht="21" customHeight="1" x14ac:dyDescent="0.4">
      <c r="A7" s="7" t="s">
        <v>2</v>
      </c>
      <c r="B7" s="18"/>
      <c r="C7" s="18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9"/>
      <c r="AA7" s="10"/>
      <c r="AB7" s="10"/>
      <c r="AC7" s="10"/>
      <c r="AD7" s="10"/>
      <c r="AE7" s="10"/>
      <c r="AF7" s="10"/>
      <c r="AG7" s="40"/>
      <c r="AH7" s="6" t="s">
        <v>34</v>
      </c>
    </row>
    <row r="8" spans="1:34" ht="21" customHeight="1" x14ac:dyDescent="0.4">
      <c r="B8" s="40">
        <f t="shared" ref="B8:AF8" si="0">SUM(B6:B7)</f>
        <v>0</v>
      </c>
      <c r="C8" s="40">
        <f t="shared" si="0"/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  <c r="L8" s="40">
        <f t="shared" si="0"/>
        <v>0</v>
      </c>
      <c r="M8" s="40">
        <f t="shared" si="0"/>
        <v>0</v>
      </c>
      <c r="N8" s="40">
        <f t="shared" si="0"/>
        <v>0</v>
      </c>
      <c r="O8" s="40">
        <f t="shared" si="0"/>
        <v>0</v>
      </c>
      <c r="P8" s="40">
        <f t="shared" si="0"/>
        <v>0</v>
      </c>
      <c r="Q8" s="40">
        <f t="shared" si="0"/>
        <v>0</v>
      </c>
      <c r="R8" s="40">
        <f t="shared" si="0"/>
        <v>0</v>
      </c>
      <c r="S8" s="40">
        <f t="shared" si="0"/>
        <v>0</v>
      </c>
      <c r="T8" s="40">
        <f t="shared" si="0"/>
        <v>0</v>
      </c>
      <c r="U8" s="40">
        <f t="shared" si="0"/>
        <v>0</v>
      </c>
      <c r="V8" s="40">
        <f t="shared" si="0"/>
        <v>0</v>
      </c>
      <c r="W8" s="40">
        <f t="shared" si="0"/>
        <v>0</v>
      </c>
      <c r="X8" s="40">
        <f t="shared" si="0"/>
        <v>0</v>
      </c>
      <c r="Y8" s="40">
        <f t="shared" si="0"/>
        <v>0</v>
      </c>
      <c r="Z8" s="40">
        <f t="shared" si="0"/>
        <v>0</v>
      </c>
      <c r="AA8" s="40">
        <f t="shared" si="0"/>
        <v>0</v>
      </c>
      <c r="AB8" s="40">
        <f t="shared" si="0"/>
        <v>0</v>
      </c>
      <c r="AC8" s="40">
        <f t="shared" si="0"/>
        <v>0</v>
      </c>
      <c r="AD8" s="40">
        <f t="shared" si="0"/>
        <v>0</v>
      </c>
      <c r="AE8" s="40">
        <f t="shared" si="0"/>
        <v>0</v>
      </c>
      <c r="AF8" s="40">
        <f t="shared" si="0"/>
        <v>0</v>
      </c>
      <c r="AG8" s="40">
        <f>AVERAGE(B8:AF8)</f>
        <v>0</v>
      </c>
      <c r="AH8" s="18">
        <v>0</v>
      </c>
    </row>
    <row r="9" spans="1:34" ht="21" customHeight="1" x14ac:dyDescent="0.4">
      <c r="A9" s="8" t="s">
        <v>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1:34" ht="21" customHeight="1" x14ac:dyDescent="0.4">
      <c r="A10" s="7" t="s">
        <v>18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40" t="e">
        <f>AVERAGE(B10:AF10)</f>
        <v>#DIV/0!</v>
      </c>
      <c r="AH10" s="6"/>
    </row>
    <row r="11" spans="1:34" ht="21" customHeight="1" x14ac:dyDescent="0.4">
      <c r="A11" s="6" t="s">
        <v>26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40">
        <v>-0.42</v>
      </c>
      <c r="AH11" s="18"/>
    </row>
    <row r="12" spans="1:34" ht="21" customHeight="1" x14ac:dyDescent="0.4">
      <c r="A12" s="7" t="s">
        <v>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40" t="e">
        <f>AVERAGE(B12:AF12)</f>
        <v>#DIV/0!</v>
      </c>
    </row>
    <row r="13" spans="1:34" ht="21" customHeight="1" x14ac:dyDescent="0.4">
      <c r="A13" s="7" t="s">
        <v>6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40"/>
    </row>
    <row r="14" spans="1:34" ht="21" customHeight="1" x14ac:dyDescent="0.4">
      <c r="A14" s="7" t="s">
        <v>7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40"/>
    </row>
    <row r="15" spans="1:34" ht="21" customHeight="1" x14ac:dyDescent="0.4">
      <c r="B15" s="40">
        <f t="shared" ref="B15:G15" si="1">SUM(B10:B14)</f>
        <v>0</v>
      </c>
      <c r="C15" s="40">
        <f t="shared" si="1"/>
        <v>0</v>
      </c>
      <c r="D15" s="40">
        <f t="shared" si="1"/>
        <v>0</v>
      </c>
      <c r="E15" s="40">
        <f t="shared" si="1"/>
        <v>0</v>
      </c>
      <c r="F15" s="40">
        <f t="shared" si="1"/>
        <v>0</v>
      </c>
      <c r="G15" s="40">
        <f t="shared" si="1"/>
        <v>0</v>
      </c>
      <c r="H15" s="40">
        <f>SUM(B10:B14)</f>
        <v>0</v>
      </c>
      <c r="I15" s="40">
        <f>SUM(C10:C14)</f>
        <v>0</v>
      </c>
      <c r="J15" s="40">
        <f>SUM(D10:D14)</f>
        <v>0</v>
      </c>
      <c r="K15" s="40">
        <f>SUM(E10:E14)</f>
        <v>0</v>
      </c>
      <c r="L15" s="40">
        <f t="shared" ref="L15:AF15" si="2">SUM(L10:L14)</f>
        <v>0</v>
      </c>
      <c r="M15" s="40">
        <f t="shared" si="2"/>
        <v>0</v>
      </c>
      <c r="N15" s="40">
        <f t="shared" si="2"/>
        <v>0</v>
      </c>
      <c r="O15" s="40">
        <f t="shared" si="2"/>
        <v>0</v>
      </c>
      <c r="P15" s="40">
        <f t="shared" si="2"/>
        <v>0</v>
      </c>
      <c r="Q15" s="40">
        <f t="shared" si="2"/>
        <v>0</v>
      </c>
      <c r="R15" s="40">
        <f t="shared" si="2"/>
        <v>0</v>
      </c>
      <c r="S15" s="40">
        <f t="shared" si="2"/>
        <v>0</v>
      </c>
      <c r="T15" s="40">
        <f t="shared" si="2"/>
        <v>0</v>
      </c>
      <c r="U15" s="40">
        <f t="shared" si="2"/>
        <v>0</v>
      </c>
      <c r="V15" s="40">
        <f t="shared" si="2"/>
        <v>0</v>
      </c>
      <c r="W15" s="40">
        <f t="shared" si="2"/>
        <v>0</v>
      </c>
      <c r="X15" s="40">
        <f t="shared" si="2"/>
        <v>0</v>
      </c>
      <c r="Y15" s="40">
        <f t="shared" si="2"/>
        <v>0</v>
      </c>
      <c r="Z15" s="40">
        <f t="shared" si="2"/>
        <v>0</v>
      </c>
      <c r="AA15" s="40">
        <f t="shared" si="2"/>
        <v>0</v>
      </c>
      <c r="AB15" s="40">
        <f t="shared" si="2"/>
        <v>0</v>
      </c>
      <c r="AC15" s="40">
        <f t="shared" si="2"/>
        <v>0</v>
      </c>
      <c r="AD15" s="40">
        <f t="shared" si="2"/>
        <v>0</v>
      </c>
      <c r="AE15" s="40">
        <f t="shared" si="2"/>
        <v>0</v>
      </c>
      <c r="AF15" s="40">
        <f t="shared" si="2"/>
        <v>0</v>
      </c>
      <c r="AG15" s="40">
        <f>AVERAGE(B15:AF15)</f>
        <v>0</v>
      </c>
    </row>
    <row r="16" spans="1:34" ht="21" customHeight="1" x14ac:dyDescent="0.4">
      <c r="A16" s="8" t="s">
        <v>40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5" ht="21" customHeight="1" x14ac:dyDescent="0.4">
      <c r="A17" s="7" t="s">
        <v>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40"/>
      <c r="AH17" s="6" t="s">
        <v>36</v>
      </c>
    </row>
    <row r="18" spans="1:35" ht="21" customHeight="1" x14ac:dyDescent="0.4">
      <c r="A18" s="6" t="s">
        <v>26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40"/>
      <c r="AH18" s="18">
        <v>0</v>
      </c>
    </row>
    <row r="19" spans="1:35" ht="21" customHeight="1" x14ac:dyDescent="0.4">
      <c r="A19" s="7" t="s">
        <v>9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26"/>
    </row>
    <row r="20" spans="1:35" ht="21" customHeight="1" x14ac:dyDescent="0.4">
      <c r="A20" s="7" t="s">
        <v>23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40"/>
    </row>
    <row r="21" spans="1:35" ht="21" customHeight="1" x14ac:dyDescent="0.4">
      <c r="A21" s="7" t="s">
        <v>22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40"/>
    </row>
    <row r="22" spans="1:35" ht="21" customHeight="1" x14ac:dyDescent="0.4">
      <c r="A22" s="7" t="s">
        <v>24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40"/>
    </row>
    <row r="23" spans="1:35" ht="21" customHeight="1" x14ac:dyDescent="0.4">
      <c r="A23" s="7" t="s">
        <v>25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40"/>
    </row>
    <row r="24" spans="1:35" ht="21" customHeight="1" x14ac:dyDescent="0.4">
      <c r="A24" s="7" t="s">
        <v>17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40"/>
    </row>
    <row r="25" spans="1:35" ht="21" customHeight="1" x14ac:dyDescent="0.4">
      <c r="A25" s="7" t="s">
        <v>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40"/>
    </row>
    <row r="26" spans="1:35" ht="21" customHeight="1" x14ac:dyDescent="0.4">
      <c r="A26" s="7" t="s">
        <v>10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40"/>
    </row>
    <row r="27" spans="1:35" ht="21" customHeight="1" x14ac:dyDescent="0.4">
      <c r="A27" s="7" t="s">
        <v>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40"/>
    </row>
    <row r="28" spans="1:35" ht="21" customHeight="1" x14ac:dyDescent="0.4">
      <c r="B28" s="40">
        <f>SUM(B17,B24,B25,B26,B27,B18)</f>
        <v>0</v>
      </c>
      <c r="C28" s="40">
        <f t="shared" ref="C28:Z28" si="3">SUM(C17,C24,C25,C26,C27,C18)</f>
        <v>0</v>
      </c>
      <c r="D28" s="40">
        <f t="shared" si="3"/>
        <v>0</v>
      </c>
      <c r="E28" s="40">
        <f t="shared" si="3"/>
        <v>0</v>
      </c>
      <c r="F28" s="40">
        <f t="shared" si="3"/>
        <v>0</v>
      </c>
      <c r="G28" s="40">
        <f t="shared" si="3"/>
        <v>0</v>
      </c>
      <c r="H28" s="40">
        <f t="shared" si="3"/>
        <v>0</v>
      </c>
      <c r="I28" s="40">
        <f t="shared" si="3"/>
        <v>0</v>
      </c>
      <c r="J28" s="40">
        <f t="shared" si="3"/>
        <v>0</v>
      </c>
      <c r="K28" s="40">
        <f t="shared" si="3"/>
        <v>0</v>
      </c>
      <c r="L28" s="40">
        <f t="shared" si="3"/>
        <v>0</v>
      </c>
      <c r="M28" s="40">
        <f t="shared" si="3"/>
        <v>0</v>
      </c>
      <c r="N28" s="40">
        <f t="shared" si="3"/>
        <v>0</v>
      </c>
      <c r="O28" s="40">
        <f t="shared" si="3"/>
        <v>0</v>
      </c>
      <c r="P28" s="40">
        <f t="shared" si="3"/>
        <v>0</v>
      </c>
      <c r="Q28" s="40">
        <f t="shared" si="3"/>
        <v>0</v>
      </c>
      <c r="R28" s="40">
        <f t="shared" si="3"/>
        <v>0</v>
      </c>
      <c r="S28" s="40">
        <f t="shared" si="3"/>
        <v>0</v>
      </c>
      <c r="T28" s="40">
        <f t="shared" si="3"/>
        <v>0</v>
      </c>
      <c r="U28" s="40">
        <f t="shared" si="3"/>
        <v>0</v>
      </c>
      <c r="V28" s="40">
        <f t="shared" si="3"/>
        <v>0</v>
      </c>
      <c r="W28" s="40">
        <f t="shared" si="3"/>
        <v>0</v>
      </c>
      <c r="X28" s="40">
        <f t="shared" si="3"/>
        <v>0</v>
      </c>
      <c r="Y28" s="40">
        <f t="shared" si="3"/>
        <v>0</v>
      </c>
      <c r="Z28" s="40">
        <f t="shared" si="3"/>
        <v>0</v>
      </c>
      <c r="AA28" s="40">
        <f t="shared" ref="AA28:AF28" si="4">SUM(AA17,AA24,AA25,AA26,AA27,AA18)</f>
        <v>0</v>
      </c>
      <c r="AB28" s="40">
        <f t="shared" si="4"/>
        <v>0</v>
      </c>
      <c r="AC28" s="40">
        <f t="shared" si="4"/>
        <v>0</v>
      </c>
      <c r="AD28" s="40">
        <f t="shared" si="4"/>
        <v>0</v>
      </c>
      <c r="AE28" s="40">
        <f t="shared" si="4"/>
        <v>0</v>
      </c>
      <c r="AF28" s="40">
        <f t="shared" si="4"/>
        <v>0</v>
      </c>
      <c r="AG28" s="40">
        <f>AVERAGE(B28:AF28)</f>
        <v>0</v>
      </c>
      <c r="AH28" s="6"/>
      <c r="AI28" s="19"/>
    </row>
    <row r="29" spans="1:35" ht="21" customHeight="1" x14ac:dyDescent="0.4">
      <c r="A29" s="8" t="s">
        <v>11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6" t="s">
        <v>37</v>
      </c>
      <c r="AI29" s="19"/>
    </row>
    <row r="30" spans="1:35" ht="21" customHeight="1" x14ac:dyDescent="0.4">
      <c r="A30" s="7" t="s">
        <v>12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>
        <v>1.85</v>
      </c>
      <c r="AH30" s="6" t="s">
        <v>34</v>
      </c>
      <c r="AI30" s="19"/>
    </row>
    <row r="31" spans="1:35" ht="21" customHeight="1" x14ac:dyDescent="0.4">
      <c r="A31" s="7" t="s">
        <v>27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>
        <f>SUM(E31:AF31)</f>
        <v>0</v>
      </c>
      <c r="AH31" s="18">
        <v>0</v>
      </c>
      <c r="AI31" s="19"/>
    </row>
    <row r="32" spans="1:35" ht="21" customHeight="1" x14ac:dyDescent="0.4">
      <c r="A32" s="7" t="s">
        <v>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>
        <v>1.3297000000000001</v>
      </c>
      <c r="AI32" s="19"/>
    </row>
    <row r="33" spans="1:40" ht="21" customHeight="1" x14ac:dyDescent="0.4">
      <c r="A33" s="7" t="s">
        <v>13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40" ht="21" customHeight="1" x14ac:dyDescent="0.4">
      <c r="A34" s="7" t="s">
        <v>10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40" ht="21" customHeight="1" x14ac:dyDescent="0.4">
      <c r="B35" s="40">
        <f t="shared" ref="B35:N35" si="5">SUM(B30:B34)</f>
        <v>0</v>
      </c>
      <c r="C35" s="40">
        <f t="shared" si="5"/>
        <v>0</v>
      </c>
      <c r="D35" s="40">
        <f t="shared" si="5"/>
        <v>0</v>
      </c>
      <c r="E35" s="40">
        <f t="shared" si="5"/>
        <v>0</v>
      </c>
      <c r="F35" s="40">
        <f t="shared" si="5"/>
        <v>0</v>
      </c>
      <c r="G35" s="40">
        <f t="shared" si="5"/>
        <v>0</v>
      </c>
      <c r="H35" s="40">
        <f t="shared" si="5"/>
        <v>0</v>
      </c>
      <c r="I35" s="40">
        <f t="shared" si="5"/>
        <v>0</v>
      </c>
      <c r="J35" s="40">
        <f t="shared" si="5"/>
        <v>0</v>
      </c>
      <c r="K35" s="40">
        <f t="shared" si="5"/>
        <v>0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40">
        <f t="shared" ref="O35:AF35" si="6">SUM(O30:O34)</f>
        <v>0</v>
      </c>
      <c r="P35" s="40">
        <f t="shared" si="6"/>
        <v>0</v>
      </c>
      <c r="Q35" s="40">
        <f t="shared" si="6"/>
        <v>0</v>
      </c>
      <c r="R35" s="40">
        <f t="shared" si="6"/>
        <v>0</v>
      </c>
      <c r="S35" s="40">
        <f t="shared" si="6"/>
        <v>0</v>
      </c>
      <c r="T35" s="40">
        <f t="shared" si="6"/>
        <v>0</v>
      </c>
      <c r="U35" s="40">
        <f t="shared" si="6"/>
        <v>0</v>
      </c>
      <c r="V35" s="40">
        <f t="shared" si="6"/>
        <v>0</v>
      </c>
      <c r="W35" s="40">
        <f t="shared" si="6"/>
        <v>0</v>
      </c>
      <c r="X35" s="40">
        <f t="shared" si="6"/>
        <v>0</v>
      </c>
      <c r="Y35" s="40">
        <f t="shared" si="6"/>
        <v>0</v>
      </c>
      <c r="Z35" s="40">
        <f t="shared" si="6"/>
        <v>0</v>
      </c>
      <c r="AA35" s="40">
        <f t="shared" si="6"/>
        <v>0</v>
      </c>
      <c r="AB35" s="40">
        <f t="shared" si="6"/>
        <v>0</v>
      </c>
      <c r="AC35" s="40">
        <f t="shared" si="6"/>
        <v>0</v>
      </c>
      <c r="AD35" s="40">
        <f t="shared" si="6"/>
        <v>0</v>
      </c>
      <c r="AE35" s="40">
        <f t="shared" si="6"/>
        <v>0</v>
      </c>
      <c r="AF35" s="40">
        <f t="shared" si="6"/>
        <v>0</v>
      </c>
      <c r="AG35" s="40">
        <f>AVERAGE(B35:AF35)</f>
        <v>0</v>
      </c>
    </row>
    <row r="36" spans="1:40" ht="21" customHeight="1" x14ac:dyDescent="0.4">
      <c r="A36" s="8" t="s">
        <v>30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40" ht="21" customHeight="1" x14ac:dyDescent="0.4">
      <c r="A37" s="7" t="s">
        <v>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30"/>
      <c r="Y37" s="30"/>
      <c r="Z37" s="30"/>
      <c r="AA37" s="30"/>
      <c r="AB37" s="30"/>
      <c r="AC37" s="30"/>
      <c r="AD37" s="30"/>
      <c r="AE37" s="30"/>
      <c r="AF37" s="30"/>
      <c r="AG37" s="40" t="e">
        <f>AVERAGE(B37:AF37)</f>
        <v>#DIV/0!</v>
      </c>
    </row>
    <row r="38" spans="1:40" ht="21" customHeight="1" x14ac:dyDescent="0.4">
      <c r="A38" s="7" t="s">
        <v>15</v>
      </c>
      <c r="B38" s="18">
        <f t="shared" ref="B38:AF38" si="7">SUM(B37,B35,B28,B15,B8)</f>
        <v>0</v>
      </c>
      <c r="C38" s="18">
        <f t="shared" si="7"/>
        <v>0</v>
      </c>
      <c r="D38" s="18">
        <f t="shared" si="7"/>
        <v>0</v>
      </c>
      <c r="E38" s="18">
        <f t="shared" si="7"/>
        <v>0</v>
      </c>
      <c r="F38" s="18">
        <f t="shared" si="7"/>
        <v>0</v>
      </c>
      <c r="G38" s="18">
        <f t="shared" si="7"/>
        <v>0</v>
      </c>
      <c r="H38" s="18">
        <f t="shared" si="7"/>
        <v>0</v>
      </c>
      <c r="I38" s="18">
        <f t="shared" si="7"/>
        <v>0</v>
      </c>
      <c r="J38" s="18">
        <f t="shared" si="7"/>
        <v>0</v>
      </c>
      <c r="K38" s="18">
        <f t="shared" si="7"/>
        <v>0</v>
      </c>
      <c r="L38" s="18">
        <f t="shared" si="7"/>
        <v>0</v>
      </c>
      <c r="M38" s="18">
        <f t="shared" si="7"/>
        <v>0</v>
      </c>
      <c r="N38" s="18">
        <f t="shared" si="7"/>
        <v>0</v>
      </c>
      <c r="O38" s="18">
        <f t="shared" si="7"/>
        <v>0</v>
      </c>
      <c r="P38" s="18">
        <f t="shared" si="7"/>
        <v>0</v>
      </c>
      <c r="Q38" s="18">
        <f t="shared" si="7"/>
        <v>0</v>
      </c>
      <c r="R38" s="18">
        <f t="shared" si="7"/>
        <v>0</v>
      </c>
      <c r="S38" s="18">
        <f t="shared" si="7"/>
        <v>0</v>
      </c>
      <c r="T38" s="18">
        <f t="shared" si="7"/>
        <v>0</v>
      </c>
      <c r="U38" s="18">
        <f t="shared" si="7"/>
        <v>0</v>
      </c>
      <c r="V38" s="18">
        <f t="shared" si="7"/>
        <v>0</v>
      </c>
      <c r="W38" s="18">
        <f t="shared" si="7"/>
        <v>0</v>
      </c>
      <c r="X38" s="18">
        <f t="shared" si="7"/>
        <v>0</v>
      </c>
      <c r="Y38" s="18">
        <f t="shared" si="7"/>
        <v>0</v>
      </c>
      <c r="Z38" s="18">
        <f t="shared" si="7"/>
        <v>0</v>
      </c>
      <c r="AA38" s="18">
        <f t="shared" si="7"/>
        <v>0</v>
      </c>
      <c r="AB38" s="18">
        <f t="shared" si="7"/>
        <v>0</v>
      </c>
      <c r="AC38" s="18">
        <f t="shared" si="7"/>
        <v>0</v>
      </c>
      <c r="AD38" s="18">
        <f t="shared" si="7"/>
        <v>0</v>
      </c>
      <c r="AE38" s="18">
        <f t="shared" si="7"/>
        <v>0</v>
      </c>
      <c r="AF38" s="18">
        <f t="shared" si="7"/>
        <v>0</v>
      </c>
      <c r="AG38" s="40"/>
    </row>
    <row r="39" spans="1:40" ht="21" customHeight="1" x14ac:dyDescent="0.4">
      <c r="A39" s="7" t="s">
        <v>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40"/>
    </row>
    <row r="40" spans="1:40" ht="21" customHeight="1" x14ac:dyDescent="0.4">
      <c r="A40" s="8" t="s">
        <v>20</v>
      </c>
      <c r="B40" s="40">
        <f>SUM(B38:B39)</f>
        <v>0</v>
      </c>
      <c r="C40" s="40">
        <f t="shared" ref="C40:K40" si="8">SUM(C38:C39)</f>
        <v>0</v>
      </c>
      <c r="D40" s="40">
        <f t="shared" si="8"/>
        <v>0</v>
      </c>
      <c r="E40" s="40">
        <f t="shared" si="8"/>
        <v>0</v>
      </c>
      <c r="F40" s="40">
        <f t="shared" si="8"/>
        <v>0</v>
      </c>
      <c r="G40" s="40">
        <f t="shared" si="8"/>
        <v>0</v>
      </c>
      <c r="H40" s="40">
        <f t="shared" si="8"/>
        <v>0</v>
      </c>
      <c r="I40" s="40">
        <f t="shared" si="8"/>
        <v>0</v>
      </c>
      <c r="J40" s="40">
        <f t="shared" si="8"/>
        <v>0</v>
      </c>
      <c r="K40" s="40">
        <f t="shared" si="8"/>
        <v>0</v>
      </c>
      <c r="L40" s="40">
        <f t="shared" ref="L40:AE40" si="9">SUM(L38:L39)</f>
        <v>0</v>
      </c>
      <c r="M40" s="40">
        <f t="shared" si="9"/>
        <v>0</v>
      </c>
      <c r="N40" s="40">
        <f t="shared" si="9"/>
        <v>0</v>
      </c>
      <c r="O40" s="40">
        <f>SUM(O38:O39)</f>
        <v>0</v>
      </c>
      <c r="P40" s="40">
        <f t="shared" si="9"/>
        <v>0</v>
      </c>
      <c r="Q40" s="40">
        <f t="shared" si="9"/>
        <v>0</v>
      </c>
      <c r="R40" s="40">
        <f t="shared" si="9"/>
        <v>0</v>
      </c>
      <c r="S40" s="40">
        <f t="shared" si="9"/>
        <v>0</v>
      </c>
      <c r="T40" s="40">
        <f t="shared" si="9"/>
        <v>0</v>
      </c>
      <c r="U40" s="40">
        <f t="shared" si="9"/>
        <v>0</v>
      </c>
      <c r="V40" s="40">
        <f t="shared" si="9"/>
        <v>0</v>
      </c>
      <c r="W40" s="40">
        <f t="shared" si="9"/>
        <v>0</v>
      </c>
      <c r="X40" s="40">
        <f t="shared" si="9"/>
        <v>0</v>
      </c>
      <c r="Y40" s="40">
        <f t="shared" si="9"/>
        <v>0</v>
      </c>
      <c r="Z40" s="40">
        <f t="shared" si="9"/>
        <v>0</v>
      </c>
      <c r="AA40" s="40">
        <f t="shared" si="9"/>
        <v>0</v>
      </c>
      <c r="AB40" s="40">
        <f t="shared" si="9"/>
        <v>0</v>
      </c>
      <c r="AC40" s="40">
        <f t="shared" si="9"/>
        <v>0</v>
      </c>
      <c r="AD40" s="40">
        <f t="shared" si="9"/>
        <v>0</v>
      </c>
      <c r="AE40" s="40">
        <f t="shared" si="9"/>
        <v>0</v>
      </c>
      <c r="AF40" s="40">
        <f>SUM(AF38:AF39)</f>
        <v>0</v>
      </c>
      <c r="AG40" s="40">
        <f>AVERAGE(B40:AF40)</f>
        <v>0</v>
      </c>
    </row>
    <row r="41" spans="1:40" ht="20.25" customHeight="1" x14ac:dyDescent="0.4">
      <c r="A41" s="8"/>
      <c r="B41" s="11"/>
      <c r="C41" s="5"/>
      <c r="D41" s="5"/>
      <c r="E41" s="5"/>
      <c r="F41" s="5"/>
      <c r="G41" s="5"/>
      <c r="H41" s="6"/>
      <c r="I41" s="9"/>
      <c r="J41" s="9"/>
      <c r="K41" s="9"/>
      <c r="L41" s="9"/>
      <c r="M41" s="9"/>
      <c r="N41" s="9"/>
      <c r="O41" s="9"/>
      <c r="P41" s="9"/>
      <c r="AG41" s="7"/>
    </row>
    <row r="42" spans="1:40" x14ac:dyDescent="0.45">
      <c r="I42" s="10"/>
      <c r="J42" s="10"/>
      <c r="K42" s="10"/>
      <c r="L42" s="10"/>
      <c r="M42" s="10"/>
      <c r="N42" s="10"/>
      <c r="O42" s="10"/>
      <c r="P42" s="10"/>
      <c r="Q42" s="6"/>
      <c r="R42" s="6"/>
      <c r="Z42" s="10"/>
      <c r="AA42" s="10"/>
      <c r="AB42" s="10"/>
      <c r="AC42" s="10"/>
      <c r="AD42" s="10"/>
      <c r="AE42" s="10"/>
      <c r="AF42" s="10"/>
      <c r="AG42" s="14"/>
    </row>
    <row r="43" spans="1:40" ht="20" x14ac:dyDescent="0.4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6"/>
      <c r="AH43" s="18"/>
      <c r="AI43" s="18"/>
      <c r="AJ43" s="18"/>
      <c r="AK43" s="18"/>
      <c r="AL43" s="18"/>
      <c r="AM43" s="18"/>
      <c r="AN43" s="16"/>
    </row>
    <row r="44" spans="1:40" ht="20" x14ac:dyDescent="0.4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6"/>
      <c r="AH44" s="18"/>
      <c r="AI44" s="18"/>
      <c r="AJ44" s="18"/>
      <c r="AK44" s="18"/>
      <c r="AL44" s="18"/>
      <c r="AM44" s="18"/>
      <c r="AN44" s="16"/>
    </row>
    <row r="45" spans="1:40" ht="20" x14ac:dyDescent="0.4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6"/>
      <c r="AH45" s="18"/>
      <c r="AI45" s="18"/>
      <c r="AJ45" s="18"/>
      <c r="AK45" s="18"/>
      <c r="AL45" s="18"/>
      <c r="AM45" s="18"/>
      <c r="AN45" s="16"/>
    </row>
    <row r="47" spans="1:40" ht="20" x14ac:dyDescent="0.4">
      <c r="AG47" s="7"/>
    </row>
    <row r="48" spans="1:40" ht="20" x14ac:dyDescent="0.4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2:33" ht="20" x14ac:dyDescent="0.4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</row>
    <row r="50" spans="2:33" ht="20" x14ac:dyDescent="0.4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</sheetData>
  <phoneticPr fontId="19" type="noConversion"/>
  <pageMargins left="0.2" right="0.2" top="0.5" bottom="0.31" header="0.5" footer="0.5"/>
  <pageSetup scale="33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74"/>
  <sheetViews>
    <sheetView zoomScale="50" zoomScaleNormal="50" zoomScalePageLayoutView="50" workbookViewId="0">
      <pane xSplit="1" ySplit="5" topLeftCell="B8" activePane="bottomRight" state="frozen"/>
      <selection pane="topRight" activeCell="B1" sqref="B1"/>
      <selection pane="bottomLeft" activeCell="A6" sqref="A6"/>
      <selection pane="bottomRight" activeCell="B38" sqref="B38:AE38"/>
    </sheetView>
  </sheetViews>
  <sheetFormatPr defaultColWidth="11.53515625" defaultRowHeight="20.25" customHeight="1" x14ac:dyDescent="0.4"/>
  <cols>
    <col min="1" max="1" width="30.765625" style="6" customWidth="1"/>
    <col min="2" max="31" width="8.23046875" style="6" customWidth="1"/>
    <col min="32" max="32" width="9.3046875" style="6" customWidth="1"/>
    <col min="33" max="33" width="16.23046875" style="6" customWidth="1"/>
    <col min="34" max="16384" width="11.53515625" style="6"/>
  </cols>
  <sheetData>
    <row r="1" spans="1:35" ht="21" customHeight="1" x14ac:dyDescent="0.4">
      <c r="A1" s="70" t="s">
        <v>21</v>
      </c>
    </row>
    <row r="2" spans="1:35" ht="21" customHeight="1" x14ac:dyDescent="0.4">
      <c r="A2" s="70">
        <v>45444</v>
      </c>
    </row>
    <row r="3" spans="1:35" ht="21" customHeight="1" x14ac:dyDescent="0.4">
      <c r="A3" s="5" t="s">
        <v>19</v>
      </c>
      <c r="Z3" s="9"/>
      <c r="AA3" s="5"/>
      <c r="AB3" s="9"/>
      <c r="AC3" s="9"/>
      <c r="AD3" s="9"/>
      <c r="AE3" s="9"/>
      <c r="AF3" s="9"/>
    </row>
    <row r="4" spans="1:35" ht="21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 t="s">
        <v>39</v>
      </c>
      <c r="AH4" s="5"/>
      <c r="AI4" s="5"/>
    </row>
    <row r="5" spans="1:35" ht="21" customHeight="1" x14ac:dyDescent="0.4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>
        <v>6</v>
      </c>
      <c r="H5" s="39">
        <v>7</v>
      </c>
      <c r="I5" s="39">
        <v>8</v>
      </c>
      <c r="J5" s="39">
        <v>9</v>
      </c>
      <c r="K5" s="39">
        <v>10</v>
      </c>
      <c r="L5" s="39">
        <v>11</v>
      </c>
      <c r="M5" s="39">
        <v>12</v>
      </c>
      <c r="N5" s="39">
        <v>13</v>
      </c>
      <c r="O5" s="39">
        <v>14</v>
      </c>
      <c r="P5" s="39">
        <v>15</v>
      </c>
      <c r="Q5" s="5">
        <v>16</v>
      </c>
      <c r="R5" s="5">
        <v>17</v>
      </c>
      <c r="S5" s="5">
        <v>18</v>
      </c>
      <c r="T5" s="5">
        <v>19</v>
      </c>
      <c r="U5" s="5">
        <v>20</v>
      </c>
      <c r="V5" s="5">
        <v>21</v>
      </c>
      <c r="W5" s="5">
        <v>22</v>
      </c>
      <c r="X5" s="5">
        <v>23</v>
      </c>
      <c r="Y5" s="5">
        <v>24</v>
      </c>
      <c r="Z5" s="5">
        <v>25</v>
      </c>
      <c r="AA5" s="5">
        <v>26</v>
      </c>
      <c r="AB5" s="5">
        <v>27</v>
      </c>
      <c r="AC5" s="5">
        <v>28</v>
      </c>
      <c r="AD5" s="5">
        <v>29</v>
      </c>
      <c r="AE5" s="5">
        <v>30</v>
      </c>
      <c r="AF5" s="5" t="s">
        <v>28</v>
      </c>
      <c r="AG5" s="5" t="s">
        <v>38</v>
      </c>
    </row>
    <row r="6" spans="1:35" ht="21" customHeight="1" x14ac:dyDescent="0.4">
      <c r="A6" s="5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8"/>
    </row>
    <row r="7" spans="1:35" ht="21" customHeight="1" x14ac:dyDescent="0.4">
      <c r="A7" s="6" t="s">
        <v>1</v>
      </c>
      <c r="B7" s="18">
        <v>2.620212</v>
      </c>
      <c r="C7" s="18">
        <v>3.3128989999999998</v>
      </c>
      <c r="D7" s="18">
        <v>5.1744159999999999</v>
      </c>
      <c r="E7" s="18">
        <v>6.4262319999999997</v>
      </c>
      <c r="F7" s="18">
        <v>4.5637119999999998</v>
      </c>
      <c r="G7" s="18">
        <v>4.6731319999999998</v>
      </c>
      <c r="H7" s="18">
        <v>4.0952070000000003</v>
      </c>
      <c r="I7" s="18">
        <v>3.8130899999999999</v>
      </c>
      <c r="J7" s="18">
        <v>3.9118940000000002</v>
      </c>
      <c r="K7" s="18">
        <v>4.5598999999999998</v>
      </c>
      <c r="L7" s="18">
        <v>2.3885339999999999</v>
      </c>
      <c r="M7" s="18">
        <v>2.86022</v>
      </c>
      <c r="N7" s="18">
        <v>3.2454930000000002</v>
      </c>
      <c r="O7" s="18">
        <v>4.86557</v>
      </c>
      <c r="P7" s="18">
        <v>2.9511430000000001</v>
      </c>
      <c r="Q7" s="18">
        <v>3.0511249999999999</v>
      </c>
      <c r="R7" s="18">
        <v>3.006872</v>
      </c>
      <c r="S7" s="18">
        <v>5.0332439999999998</v>
      </c>
      <c r="T7" s="18">
        <v>3.9706589999999999</v>
      </c>
      <c r="U7" s="18">
        <v>5.644285</v>
      </c>
      <c r="V7" s="18">
        <v>5.61571</v>
      </c>
      <c r="W7" s="18">
        <v>2.2162989999999998</v>
      </c>
      <c r="X7" s="18">
        <v>5.260586</v>
      </c>
      <c r="Y7" s="18">
        <v>3.9996709999999998</v>
      </c>
      <c r="Z7" s="18">
        <v>6.6903810000000004</v>
      </c>
      <c r="AA7" s="18">
        <v>4.4872170000000002</v>
      </c>
      <c r="AB7" s="18">
        <v>3.0193150000000002</v>
      </c>
      <c r="AC7" s="18">
        <v>6.1459169999999999</v>
      </c>
      <c r="AD7" s="18">
        <v>3.4825200000000001</v>
      </c>
      <c r="AE7" s="18">
        <v>4.4200379999999999</v>
      </c>
      <c r="AF7" s="30"/>
      <c r="AG7" s="18" t="s">
        <v>35</v>
      </c>
    </row>
    <row r="8" spans="1:35" ht="21" customHeight="1" x14ac:dyDescent="0.4">
      <c r="A8" s="6" t="s">
        <v>2</v>
      </c>
      <c r="B8" s="18">
        <v>12.101297499999999</v>
      </c>
      <c r="C8" s="18">
        <v>12.63272225</v>
      </c>
      <c r="D8" s="18">
        <v>11.291355749999999</v>
      </c>
      <c r="E8" s="18">
        <v>9.9276115000000011</v>
      </c>
      <c r="F8" s="18">
        <v>11.34758175</v>
      </c>
      <c r="G8" s="18">
        <v>10.974938499999999</v>
      </c>
      <c r="H8" s="18">
        <v>10.9145</v>
      </c>
      <c r="I8" s="18">
        <v>10.912784499999997</v>
      </c>
      <c r="J8" s="18">
        <v>10.809403</v>
      </c>
      <c r="K8" s="18">
        <v>11.48367775</v>
      </c>
      <c r="L8" s="18">
        <v>13.827862999999999</v>
      </c>
      <c r="M8" s="18">
        <v>14.397541</v>
      </c>
      <c r="N8" s="18">
        <v>13.962702</v>
      </c>
      <c r="O8" s="18">
        <v>12.5383975</v>
      </c>
      <c r="P8" s="18">
        <v>11.671824500000001</v>
      </c>
      <c r="Q8" s="18">
        <v>12.81573625</v>
      </c>
      <c r="R8" s="18">
        <v>13.708981</v>
      </c>
      <c r="S8" s="18">
        <v>14.0028085</v>
      </c>
      <c r="T8" s="18">
        <v>12.060207999999999</v>
      </c>
      <c r="U8" s="18">
        <v>13.388979750000001</v>
      </c>
      <c r="V8" s="18">
        <v>13.957188249999998</v>
      </c>
      <c r="W8" s="18">
        <v>15.652663700000002</v>
      </c>
      <c r="X8" s="18">
        <v>15.240557749999999</v>
      </c>
      <c r="Y8" s="18">
        <v>13.539441</v>
      </c>
      <c r="Z8" s="18">
        <v>12.141066</v>
      </c>
      <c r="AA8" s="18">
        <v>13.089904000000001</v>
      </c>
      <c r="AB8" s="18">
        <v>11.909691</v>
      </c>
      <c r="AC8" s="18">
        <v>12.791032999999999</v>
      </c>
      <c r="AD8" s="18">
        <v>11.61438875</v>
      </c>
      <c r="AE8" s="18">
        <v>11.0474145</v>
      </c>
      <c r="AF8" s="30"/>
      <c r="AG8" s="18" t="s">
        <v>34</v>
      </c>
    </row>
    <row r="9" spans="1:35" ht="21" customHeight="1" x14ac:dyDescent="0.4">
      <c r="B9" s="63">
        <f t="shared" ref="B9:AE9" si="0">SUM(B7:B8)</f>
        <v>14.7215095</v>
      </c>
      <c r="C9" s="63">
        <f t="shared" si="0"/>
        <v>15.94562125</v>
      </c>
      <c r="D9" s="63">
        <f t="shared" si="0"/>
        <v>16.465771749999998</v>
      </c>
      <c r="E9" s="63">
        <f t="shared" si="0"/>
        <v>16.3538435</v>
      </c>
      <c r="F9" s="63">
        <f t="shared" si="0"/>
        <v>15.911293749999999</v>
      </c>
      <c r="G9" s="63">
        <f t="shared" si="0"/>
        <v>15.648070499999999</v>
      </c>
      <c r="H9" s="63">
        <f t="shared" si="0"/>
        <v>15.009707000000001</v>
      </c>
      <c r="I9" s="63">
        <f t="shared" si="0"/>
        <v>14.725874499999996</v>
      </c>
      <c r="J9" s="63">
        <f t="shared" si="0"/>
        <v>14.721297</v>
      </c>
      <c r="K9" s="63">
        <f t="shared" si="0"/>
        <v>16.043577750000001</v>
      </c>
      <c r="L9" s="63">
        <f t="shared" si="0"/>
        <v>16.216397000000001</v>
      </c>
      <c r="M9" s="63">
        <f t="shared" si="0"/>
        <v>17.257761000000002</v>
      </c>
      <c r="N9" s="63">
        <f t="shared" si="0"/>
        <v>17.208195</v>
      </c>
      <c r="O9" s="63">
        <f t="shared" si="0"/>
        <v>17.4039675</v>
      </c>
      <c r="P9" s="63">
        <f t="shared" si="0"/>
        <v>14.622967500000001</v>
      </c>
      <c r="Q9" s="63">
        <f t="shared" si="0"/>
        <v>15.866861249999999</v>
      </c>
      <c r="R9" s="63">
        <f t="shared" si="0"/>
        <v>16.715852999999999</v>
      </c>
      <c r="S9" s="63">
        <f t="shared" si="0"/>
        <v>19.0360525</v>
      </c>
      <c r="T9" s="63">
        <f t="shared" si="0"/>
        <v>16.030867000000001</v>
      </c>
      <c r="U9" s="63">
        <f t="shared" si="0"/>
        <v>19.033264750000001</v>
      </c>
      <c r="V9" s="63">
        <f t="shared" si="0"/>
        <v>19.572898249999998</v>
      </c>
      <c r="W9" s="63">
        <f t="shared" si="0"/>
        <v>17.868962700000001</v>
      </c>
      <c r="X9" s="63">
        <f t="shared" si="0"/>
        <v>20.501143749999997</v>
      </c>
      <c r="Y9" s="63">
        <f t="shared" si="0"/>
        <v>17.539111999999999</v>
      </c>
      <c r="Z9" s="63">
        <f t="shared" si="0"/>
        <v>18.831447000000001</v>
      </c>
      <c r="AA9" s="63">
        <f t="shared" si="0"/>
        <v>17.577121000000002</v>
      </c>
      <c r="AB9" s="63">
        <f t="shared" si="0"/>
        <v>14.929006000000001</v>
      </c>
      <c r="AC9" s="63">
        <f t="shared" si="0"/>
        <v>18.93695</v>
      </c>
      <c r="AD9" s="63">
        <f t="shared" si="0"/>
        <v>15.096908750000001</v>
      </c>
      <c r="AE9" s="63">
        <f t="shared" si="0"/>
        <v>15.4674525</v>
      </c>
      <c r="AF9" s="63">
        <f>AVERAGE(B9:AE9)</f>
        <v>16.708658498333328</v>
      </c>
      <c r="AG9" s="18"/>
    </row>
    <row r="10" spans="1:35" ht="21" customHeight="1" x14ac:dyDescent="0.4">
      <c r="A10" s="5" t="s">
        <v>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18"/>
    </row>
    <row r="11" spans="1:35" ht="21" customHeight="1" x14ac:dyDescent="0.4">
      <c r="A11" s="6" t="s">
        <v>18</v>
      </c>
      <c r="B11" s="65">
        <v>23.736599999999999</v>
      </c>
      <c r="C11" s="65">
        <v>19.081799999999998</v>
      </c>
      <c r="D11" s="65">
        <v>21.2529</v>
      </c>
      <c r="E11" s="65">
        <v>14.984299999999999</v>
      </c>
      <c r="F11" s="65">
        <v>17.640799999999999</v>
      </c>
      <c r="G11" s="65">
        <v>15.911999999999999</v>
      </c>
      <c r="H11" s="65">
        <v>16.526299999999999</v>
      </c>
      <c r="I11" s="65">
        <v>18.2727</v>
      </c>
      <c r="J11" s="65">
        <v>19.591200000000001</v>
      </c>
      <c r="K11" s="65">
        <v>18.989100000000001</v>
      </c>
      <c r="L11" s="65">
        <v>15.379242999999999</v>
      </c>
      <c r="M11" s="65">
        <v>17.526499999999999</v>
      </c>
      <c r="N11" s="65">
        <v>17.3508</v>
      </c>
      <c r="O11" s="65">
        <v>22.8371</v>
      </c>
      <c r="P11" s="65">
        <v>15.655799999999999</v>
      </c>
      <c r="Q11" s="65">
        <v>18.864000000000001</v>
      </c>
      <c r="R11" s="65">
        <v>21.6294</v>
      </c>
      <c r="S11" s="65">
        <v>15.2563</v>
      </c>
      <c r="T11" s="65">
        <v>22.0382</v>
      </c>
      <c r="U11" s="65">
        <v>16.460799999999999</v>
      </c>
      <c r="V11" s="65">
        <v>22.406399999999998</v>
      </c>
      <c r="W11" s="65">
        <v>15.250999999999999</v>
      </c>
      <c r="X11" s="65">
        <v>23.471599999999999</v>
      </c>
      <c r="Y11" s="65">
        <v>17.6755</v>
      </c>
      <c r="Z11" s="65">
        <v>15.7196</v>
      </c>
      <c r="AA11" s="65">
        <v>23.516199999999998</v>
      </c>
      <c r="AB11" s="65">
        <v>11.672699999999999</v>
      </c>
      <c r="AC11" s="65">
        <v>22.889299999999999</v>
      </c>
      <c r="AD11" s="65">
        <v>16.5581</v>
      </c>
      <c r="AE11" s="65">
        <v>22.134</v>
      </c>
      <c r="AF11" s="30"/>
      <c r="AG11" s="18" t="s">
        <v>36</v>
      </c>
    </row>
    <row r="12" spans="1:35" ht="21" customHeight="1" x14ac:dyDescent="0.4">
      <c r="A12" s="6" t="s">
        <v>26</v>
      </c>
      <c r="B12" s="65">
        <v>1.0649999999999999</v>
      </c>
      <c r="C12" s="65">
        <v>1.081</v>
      </c>
      <c r="D12" s="65">
        <v>1.0939999999999999</v>
      </c>
      <c r="E12" s="65">
        <v>1.091</v>
      </c>
      <c r="F12" s="65">
        <v>1.071</v>
      </c>
      <c r="G12" s="65">
        <v>1.079</v>
      </c>
      <c r="H12" s="65">
        <v>0.95</v>
      </c>
      <c r="I12" s="65">
        <v>1.1459999999999999</v>
      </c>
      <c r="J12" s="65">
        <v>1.121</v>
      </c>
      <c r="K12" s="65">
        <v>1.2149999999999999</v>
      </c>
      <c r="L12" s="65">
        <v>0.83199999999999996</v>
      </c>
      <c r="M12" s="65">
        <v>1.194</v>
      </c>
      <c r="N12" s="65">
        <v>0.88600000000000001</v>
      </c>
      <c r="O12" s="65">
        <v>1.288</v>
      </c>
      <c r="P12" s="65">
        <v>1.0660000000000001</v>
      </c>
      <c r="Q12" s="65">
        <v>1.0719999999999998</v>
      </c>
      <c r="R12" s="65">
        <v>1.0859999999999999</v>
      </c>
      <c r="S12" s="65">
        <v>1.016</v>
      </c>
      <c r="T12" s="65">
        <v>1.0449999999999999</v>
      </c>
      <c r="U12" s="65">
        <v>1.113</v>
      </c>
      <c r="V12" s="65">
        <v>1.228</v>
      </c>
      <c r="W12" s="65">
        <v>0.97399999999999998</v>
      </c>
      <c r="X12" s="65">
        <v>1.0999999999999999</v>
      </c>
      <c r="Y12" s="65">
        <v>0.89899999999999991</v>
      </c>
      <c r="Z12" s="65">
        <v>1.07</v>
      </c>
      <c r="AA12" s="65">
        <v>1.228</v>
      </c>
      <c r="AB12" s="65">
        <v>0.69899999999999995</v>
      </c>
      <c r="AC12" s="65">
        <v>1.454</v>
      </c>
      <c r="AD12" s="65">
        <v>1.083</v>
      </c>
      <c r="AE12" s="65">
        <v>1.0879999999999999</v>
      </c>
      <c r="AF12" s="30"/>
      <c r="AG12" s="18"/>
    </row>
    <row r="13" spans="1:35" ht="21" customHeight="1" x14ac:dyDescent="0.4">
      <c r="A13" s="6" t="s">
        <v>5</v>
      </c>
      <c r="B13" s="65">
        <v>0.52117000000000002</v>
      </c>
      <c r="C13" s="65">
        <v>0.57299999999999995</v>
      </c>
      <c r="D13" s="65">
        <v>0.54147000000000001</v>
      </c>
      <c r="E13" s="65">
        <v>0.54625000000000001</v>
      </c>
      <c r="F13" s="65">
        <v>0.50591999999999993</v>
      </c>
      <c r="G13" s="65">
        <v>0.58611999999999997</v>
      </c>
      <c r="H13" s="65">
        <v>0.54305999999999999</v>
      </c>
      <c r="I13" s="65">
        <v>0.50071999999999994</v>
      </c>
      <c r="J13" s="65">
        <v>0.49667999999999995</v>
      </c>
      <c r="K13" s="65">
        <v>0.52281999999999995</v>
      </c>
      <c r="L13" s="65">
        <v>0.50144999999999995</v>
      </c>
      <c r="M13" s="65">
        <v>0.53093999999999997</v>
      </c>
      <c r="N13" s="65">
        <v>0.51440999999999992</v>
      </c>
      <c r="O13" s="65">
        <v>0.57135000000000002</v>
      </c>
      <c r="P13" s="65">
        <v>0.64262999999999992</v>
      </c>
      <c r="Q13" s="65">
        <v>0.66459999999999997</v>
      </c>
      <c r="R13" s="65">
        <v>0.69329999999999992</v>
      </c>
      <c r="S13" s="65">
        <v>0.66759000000000002</v>
      </c>
      <c r="T13" s="65">
        <v>0.70648999999999995</v>
      </c>
      <c r="U13" s="65">
        <v>0.61105999999999994</v>
      </c>
      <c r="V13" s="65">
        <v>0.84266999999999992</v>
      </c>
      <c r="W13" s="65">
        <v>1.1828399999999999</v>
      </c>
      <c r="X13" s="65">
        <v>1.1721999999999999</v>
      </c>
      <c r="Y13" s="65">
        <v>1.12503</v>
      </c>
      <c r="Z13" s="65">
        <v>1.02919</v>
      </c>
      <c r="AA13" s="65">
        <v>0.91742000000000001</v>
      </c>
      <c r="AB13" s="65">
        <v>0.85461999999999994</v>
      </c>
      <c r="AC13" s="65">
        <v>0.80267999999999995</v>
      </c>
      <c r="AD13" s="65">
        <v>0.68911999999999995</v>
      </c>
      <c r="AE13" s="65">
        <v>0.62121999999999999</v>
      </c>
      <c r="AF13" s="30"/>
      <c r="AG13" s="18"/>
    </row>
    <row r="14" spans="1:35" ht="21" customHeight="1" x14ac:dyDescent="0.4">
      <c r="A14" s="6" t="s">
        <v>6</v>
      </c>
      <c r="B14" s="65">
        <v>0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>
        <v>1.9999999999999998E-5</v>
      </c>
      <c r="V14" s="65">
        <v>0.45855899999999999</v>
      </c>
      <c r="W14" s="65">
        <v>0.46435699999999996</v>
      </c>
      <c r="X14" s="65">
        <v>0.51438899999999999</v>
      </c>
      <c r="Y14" s="65">
        <v>0.60672499999999996</v>
      </c>
      <c r="Z14" s="65">
        <v>0.63506200000000002</v>
      </c>
      <c r="AA14" s="65">
        <v>0.62321700000000002</v>
      </c>
      <c r="AB14" s="65">
        <v>0.60592499999999994</v>
      </c>
      <c r="AC14" s="65">
        <v>0.53709899999999999</v>
      </c>
      <c r="AD14" s="65">
        <v>0.43724099999999999</v>
      </c>
      <c r="AE14" s="65">
        <v>0.519787</v>
      </c>
      <c r="AF14" s="30"/>
      <c r="AG14" s="18"/>
    </row>
    <row r="15" spans="1:35" ht="21" customHeight="1" x14ac:dyDescent="0.4">
      <c r="A15" s="6" t="s">
        <v>7</v>
      </c>
      <c r="B15" s="65">
        <v>0.66721599999999992</v>
      </c>
      <c r="C15" s="65">
        <v>0</v>
      </c>
      <c r="D15" s="65">
        <v>0</v>
      </c>
      <c r="E15" s="65">
        <v>0</v>
      </c>
      <c r="F15" s="65">
        <v>0.25351299999999999</v>
      </c>
      <c r="G15" s="65">
        <v>0</v>
      </c>
      <c r="H15" s="65">
        <v>0.29321599999999998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0.27900399999999997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2.2789779999999999</v>
      </c>
      <c r="W15" s="65">
        <v>2.2142629999999999</v>
      </c>
      <c r="X15" s="65">
        <v>2.2915749999999999</v>
      </c>
      <c r="Y15" s="65">
        <v>0.77844999999999998</v>
      </c>
      <c r="Z15" s="65">
        <v>0</v>
      </c>
      <c r="AA15" s="65">
        <v>0</v>
      </c>
      <c r="AB15" s="65">
        <v>0.28349199999999997</v>
      </c>
      <c r="AC15" s="65">
        <v>0</v>
      </c>
      <c r="AD15" s="65">
        <v>0</v>
      </c>
      <c r="AE15" s="65">
        <v>0</v>
      </c>
      <c r="AF15" s="30"/>
      <c r="AG15" s="18"/>
    </row>
    <row r="16" spans="1:35" ht="21" customHeight="1" x14ac:dyDescent="0.4">
      <c r="B16" s="63">
        <f t="shared" ref="B16:AE16" si="1">SUM(B11:B15)</f>
        <v>25.989986000000002</v>
      </c>
      <c r="C16" s="63">
        <f t="shared" si="1"/>
        <v>20.735799999999998</v>
      </c>
      <c r="D16" s="63">
        <f t="shared" si="1"/>
        <v>22.888370000000002</v>
      </c>
      <c r="E16" s="63">
        <f t="shared" si="1"/>
        <v>16.621549999999999</v>
      </c>
      <c r="F16" s="63">
        <f t="shared" si="1"/>
        <v>19.471233000000002</v>
      </c>
      <c r="G16" s="63">
        <f t="shared" si="1"/>
        <v>17.577120000000001</v>
      </c>
      <c r="H16" s="63">
        <f t="shared" si="1"/>
        <v>18.312576</v>
      </c>
      <c r="I16" s="63">
        <f t="shared" si="1"/>
        <v>19.919420000000002</v>
      </c>
      <c r="J16" s="63">
        <f t="shared" si="1"/>
        <v>21.208880000000001</v>
      </c>
      <c r="K16" s="63">
        <f t="shared" si="1"/>
        <v>20.72692</v>
      </c>
      <c r="L16" s="63">
        <f t="shared" si="1"/>
        <v>16.712692999999998</v>
      </c>
      <c r="M16" s="63">
        <f t="shared" si="1"/>
        <v>19.251439999999999</v>
      </c>
      <c r="N16" s="63">
        <f t="shared" si="1"/>
        <v>18.75121</v>
      </c>
      <c r="O16" s="63">
        <f t="shared" si="1"/>
        <v>24.975453999999999</v>
      </c>
      <c r="P16" s="63">
        <f t="shared" si="1"/>
        <v>17.364429999999999</v>
      </c>
      <c r="Q16" s="63">
        <f t="shared" si="1"/>
        <v>20.6006</v>
      </c>
      <c r="R16" s="63">
        <f t="shared" si="1"/>
        <v>23.4087</v>
      </c>
      <c r="S16" s="63">
        <f t="shared" si="1"/>
        <v>16.939890000000002</v>
      </c>
      <c r="T16" s="63">
        <f t="shared" si="1"/>
        <v>23.789689999999997</v>
      </c>
      <c r="U16" s="63">
        <f t="shared" si="1"/>
        <v>18.184879999999996</v>
      </c>
      <c r="V16" s="63">
        <f t="shared" si="1"/>
        <v>27.214606999999997</v>
      </c>
      <c r="W16" s="63">
        <f t="shared" si="1"/>
        <v>20.086459999999995</v>
      </c>
      <c r="X16" s="63">
        <f t="shared" si="1"/>
        <v>28.549764000000003</v>
      </c>
      <c r="Y16" s="63">
        <f t="shared" si="1"/>
        <v>21.084705</v>
      </c>
      <c r="Z16" s="63">
        <f t="shared" si="1"/>
        <v>18.453852000000001</v>
      </c>
      <c r="AA16" s="63">
        <f t="shared" si="1"/>
        <v>26.284837</v>
      </c>
      <c r="AB16" s="63">
        <f t="shared" si="1"/>
        <v>14.115736999999999</v>
      </c>
      <c r="AC16" s="63">
        <f t="shared" si="1"/>
        <v>25.683078999999999</v>
      </c>
      <c r="AD16" s="63">
        <f t="shared" si="1"/>
        <v>18.767460999999997</v>
      </c>
      <c r="AE16" s="63">
        <f t="shared" si="1"/>
        <v>24.363007000000003</v>
      </c>
      <c r="AF16" s="63">
        <f>AVERAGE(B16:AE16)</f>
        <v>20.934478366666671</v>
      </c>
      <c r="AG16" s="18"/>
    </row>
    <row r="17" spans="1:33" ht="21" customHeight="1" x14ac:dyDescent="0.4">
      <c r="A17" s="5" t="s">
        <v>40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18"/>
    </row>
    <row r="18" spans="1:33" ht="21" customHeight="1" x14ac:dyDescent="0.4">
      <c r="A18" s="6" t="s">
        <v>8</v>
      </c>
      <c r="B18" s="61">
        <v>14.2</v>
      </c>
      <c r="C18" s="61">
        <v>14.6</v>
      </c>
      <c r="D18" s="61">
        <v>15.69</v>
      </c>
      <c r="E18" s="61">
        <v>15.55</v>
      </c>
      <c r="F18" s="61">
        <v>16.63</v>
      </c>
      <c r="G18" s="61">
        <v>14.63</v>
      </c>
      <c r="H18" s="61">
        <v>15.02</v>
      </c>
      <c r="I18" s="61">
        <v>14.53</v>
      </c>
      <c r="J18" s="61">
        <v>14.21</v>
      </c>
      <c r="K18" s="71">
        <v>14.35</v>
      </c>
      <c r="L18" s="71">
        <v>15.46</v>
      </c>
      <c r="M18" s="71">
        <v>13.75</v>
      </c>
      <c r="N18" s="71">
        <v>14.64</v>
      </c>
      <c r="O18" s="71">
        <v>14.96</v>
      </c>
      <c r="P18" s="71">
        <v>15.15</v>
      </c>
      <c r="Q18" s="71">
        <v>14.32</v>
      </c>
      <c r="R18" s="71">
        <v>16.37</v>
      </c>
      <c r="S18" s="71">
        <v>15.98</v>
      </c>
      <c r="T18" s="71">
        <v>16.239999999999998</v>
      </c>
      <c r="U18" s="71">
        <v>16.78</v>
      </c>
      <c r="V18" s="71">
        <v>18.100000000000001</v>
      </c>
      <c r="W18" s="71">
        <v>17.829999999999998</v>
      </c>
      <c r="X18" s="71">
        <v>17.91</v>
      </c>
      <c r="Y18" s="71">
        <v>16.47</v>
      </c>
      <c r="Z18" s="71">
        <v>14.24</v>
      </c>
      <c r="AA18" s="71">
        <v>15.65</v>
      </c>
      <c r="AB18" s="71">
        <v>16.010000000000002</v>
      </c>
      <c r="AC18" s="71">
        <v>16.3</v>
      </c>
      <c r="AD18" s="71">
        <v>14.7</v>
      </c>
      <c r="AE18" s="71">
        <v>15.13</v>
      </c>
      <c r="AF18" s="71"/>
      <c r="AG18" s="18" t="s">
        <v>36</v>
      </c>
    </row>
    <row r="19" spans="1:33" ht="21" customHeight="1" x14ac:dyDescent="0.4">
      <c r="A19" s="6" t="s">
        <v>26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18"/>
    </row>
    <row r="20" spans="1:33" ht="21" customHeight="1" x14ac:dyDescent="0.4">
      <c r="A20" s="6" t="s">
        <v>9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18"/>
    </row>
    <row r="21" spans="1:33" ht="21" customHeight="1" x14ac:dyDescent="0.4">
      <c r="A21" s="6" t="s">
        <v>23</v>
      </c>
      <c r="B21" s="61">
        <v>55</v>
      </c>
      <c r="C21" s="61">
        <v>90</v>
      </c>
      <c r="D21" s="61">
        <v>58</v>
      </c>
      <c r="E21" s="61">
        <v>58</v>
      </c>
      <c r="F21" s="61">
        <v>60</v>
      </c>
      <c r="G21" s="61">
        <v>41</v>
      </c>
      <c r="H21" s="61">
        <v>47</v>
      </c>
      <c r="I21" s="61">
        <v>45</v>
      </c>
      <c r="J21" s="61">
        <v>65</v>
      </c>
      <c r="K21" s="61">
        <v>55</v>
      </c>
      <c r="L21" s="61">
        <v>58</v>
      </c>
      <c r="M21" s="61">
        <v>60</v>
      </c>
      <c r="N21" s="61">
        <v>77</v>
      </c>
      <c r="O21" s="61">
        <v>88</v>
      </c>
      <c r="P21" s="61">
        <v>56</v>
      </c>
      <c r="Q21" s="61">
        <v>55</v>
      </c>
      <c r="R21" s="61">
        <v>85</v>
      </c>
      <c r="S21" s="61">
        <v>88</v>
      </c>
      <c r="T21" s="61">
        <v>66</v>
      </c>
      <c r="U21" s="61">
        <v>98</v>
      </c>
      <c r="V21" s="61">
        <v>63</v>
      </c>
      <c r="W21" s="61">
        <v>90</v>
      </c>
      <c r="X21" s="61">
        <v>58</v>
      </c>
      <c r="Y21" s="61">
        <v>85</v>
      </c>
      <c r="Z21" s="61">
        <v>59</v>
      </c>
      <c r="AA21" s="61">
        <v>62</v>
      </c>
      <c r="AB21" s="61">
        <v>55</v>
      </c>
      <c r="AC21" s="61">
        <v>68</v>
      </c>
      <c r="AD21" s="61">
        <v>58</v>
      </c>
      <c r="AE21" s="61">
        <v>60</v>
      </c>
      <c r="AF21" s="61"/>
      <c r="AG21" s="18"/>
    </row>
    <row r="22" spans="1:33" ht="21" customHeight="1" x14ac:dyDescent="0.4">
      <c r="A22" s="6" t="s">
        <v>22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18"/>
    </row>
    <row r="23" spans="1:33" ht="21" customHeight="1" x14ac:dyDescent="0.4">
      <c r="A23" s="6" t="s">
        <v>24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18"/>
    </row>
    <row r="24" spans="1:33" ht="21" customHeight="1" x14ac:dyDescent="0.4">
      <c r="A24" s="6" t="s">
        <v>25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18"/>
    </row>
    <row r="25" spans="1:33" ht="21" customHeight="1" x14ac:dyDescent="0.4">
      <c r="A25" s="6" t="s">
        <v>17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18"/>
    </row>
    <row r="26" spans="1:33" ht="21" customHeight="1" x14ac:dyDescent="0.4">
      <c r="A26" s="6" t="s">
        <v>5</v>
      </c>
      <c r="B26" s="61">
        <v>0.54</v>
      </c>
      <c r="C26" s="61">
        <v>0.54</v>
      </c>
      <c r="D26" s="61">
        <v>0.54</v>
      </c>
      <c r="E26" s="61">
        <v>0.54</v>
      </c>
      <c r="F26" s="61">
        <v>0.54</v>
      </c>
      <c r="G26" s="61">
        <v>0.54</v>
      </c>
      <c r="H26" s="61">
        <v>0.54</v>
      </c>
      <c r="I26" s="61">
        <v>0.54</v>
      </c>
      <c r="J26" s="61">
        <v>0.54</v>
      </c>
      <c r="K26" s="61">
        <v>0.54</v>
      </c>
      <c r="L26" s="61">
        <v>0.54</v>
      </c>
      <c r="M26" s="61">
        <v>0.54</v>
      </c>
      <c r="N26" s="61">
        <v>0.54</v>
      </c>
      <c r="O26" s="61">
        <v>0.54</v>
      </c>
      <c r="P26" s="61">
        <v>0.54</v>
      </c>
      <c r="Q26" s="61">
        <v>0.54</v>
      </c>
      <c r="R26" s="61">
        <v>0.78</v>
      </c>
      <c r="S26" s="61">
        <v>0.78</v>
      </c>
      <c r="T26" s="61">
        <v>0.78</v>
      </c>
      <c r="U26" s="61">
        <v>0.78</v>
      </c>
      <c r="V26" s="61">
        <v>0.78</v>
      </c>
      <c r="W26" s="61">
        <v>0.78</v>
      </c>
      <c r="X26" s="61">
        <v>0.78</v>
      </c>
      <c r="Y26" s="61">
        <v>0.5</v>
      </c>
      <c r="Z26" s="61">
        <v>0.5</v>
      </c>
      <c r="AA26" s="61">
        <v>0.5</v>
      </c>
      <c r="AB26" s="61">
        <v>0.5</v>
      </c>
      <c r="AC26" s="61">
        <v>0.5</v>
      </c>
      <c r="AD26" s="61">
        <v>0.5</v>
      </c>
      <c r="AE26" s="61">
        <v>0.5</v>
      </c>
      <c r="AF26" s="71"/>
      <c r="AG26" s="18"/>
    </row>
    <row r="27" spans="1:33" ht="21" customHeight="1" x14ac:dyDescent="0.4">
      <c r="A27" s="6" t="s">
        <v>10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18"/>
    </row>
    <row r="28" spans="1:33" ht="21" customHeight="1" x14ac:dyDescent="0.4">
      <c r="A28" s="6" t="s">
        <v>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18"/>
    </row>
    <row r="29" spans="1:33" ht="21" customHeight="1" x14ac:dyDescent="0.4">
      <c r="B29" s="63">
        <f>SUM(B18+B19+B20+B25+B26+B27+B28)</f>
        <v>14.739999999999998</v>
      </c>
      <c r="C29" s="63">
        <f t="shared" ref="C29:AE29" si="2">SUM(C18+C19+C20+C25+C26+C27+C28)</f>
        <v>15.14</v>
      </c>
      <c r="D29" s="63">
        <f t="shared" si="2"/>
        <v>16.23</v>
      </c>
      <c r="E29" s="63">
        <f t="shared" si="2"/>
        <v>16.09</v>
      </c>
      <c r="F29" s="63">
        <f t="shared" si="2"/>
        <v>17.169999999999998</v>
      </c>
      <c r="G29" s="63">
        <f t="shared" si="2"/>
        <v>15.170000000000002</v>
      </c>
      <c r="H29" s="63">
        <f t="shared" si="2"/>
        <v>15.559999999999999</v>
      </c>
      <c r="I29" s="63">
        <f t="shared" si="2"/>
        <v>15.07</v>
      </c>
      <c r="J29" s="63">
        <f t="shared" si="2"/>
        <v>14.75</v>
      </c>
      <c r="K29" s="63">
        <f t="shared" si="2"/>
        <v>14.89</v>
      </c>
      <c r="L29" s="63">
        <f t="shared" si="2"/>
        <v>16</v>
      </c>
      <c r="M29" s="63">
        <f t="shared" si="2"/>
        <v>14.29</v>
      </c>
      <c r="N29" s="63">
        <f t="shared" si="2"/>
        <v>15.18</v>
      </c>
      <c r="O29" s="63">
        <f t="shared" si="2"/>
        <v>15.5</v>
      </c>
      <c r="P29" s="63">
        <f t="shared" si="2"/>
        <v>15.690000000000001</v>
      </c>
      <c r="Q29" s="63">
        <f t="shared" si="2"/>
        <v>14.86</v>
      </c>
      <c r="R29" s="63">
        <f t="shared" si="2"/>
        <v>17.150000000000002</v>
      </c>
      <c r="S29" s="63">
        <f t="shared" si="2"/>
        <v>16.760000000000002</v>
      </c>
      <c r="T29" s="63">
        <f t="shared" si="2"/>
        <v>17.02</v>
      </c>
      <c r="U29" s="63">
        <f t="shared" si="2"/>
        <v>17.560000000000002</v>
      </c>
      <c r="V29" s="63">
        <f t="shared" si="2"/>
        <v>18.880000000000003</v>
      </c>
      <c r="W29" s="63">
        <f t="shared" si="2"/>
        <v>18.61</v>
      </c>
      <c r="X29" s="63">
        <f t="shared" si="2"/>
        <v>18.690000000000001</v>
      </c>
      <c r="Y29" s="63">
        <f t="shared" si="2"/>
        <v>16.97</v>
      </c>
      <c r="Z29" s="63">
        <f t="shared" si="2"/>
        <v>14.74</v>
      </c>
      <c r="AA29" s="63">
        <f t="shared" si="2"/>
        <v>16.149999999999999</v>
      </c>
      <c r="AB29" s="63">
        <f t="shared" si="2"/>
        <v>16.510000000000002</v>
      </c>
      <c r="AC29" s="63">
        <f t="shared" si="2"/>
        <v>16.8</v>
      </c>
      <c r="AD29" s="63">
        <f t="shared" si="2"/>
        <v>15.2</v>
      </c>
      <c r="AE29" s="63">
        <f t="shared" si="2"/>
        <v>15.63</v>
      </c>
      <c r="AF29" s="63">
        <f>AVERAGE(B29:AE29)</f>
        <v>16.099999999999998</v>
      </c>
      <c r="AG29" s="18"/>
    </row>
    <row r="30" spans="1:33" ht="21" customHeight="1" x14ac:dyDescent="0.4">
      <c r="A30" s="5" t="s">
        <v>11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18" t="s">
        <v>37</v>
      </c>
    </row>
    <row r="31" spans="1:33" ht="21" customHeight="1" x14ac:dyDescent="0.4">
      <c r="A31" s="6" t="s">
        <v>12</v>
      </c>
      <c r="B31" s="18">
        <v>1.2239230769230771</v>
      </c>
      <c r="C31" s="18">
        <v>2.0472307692307692</v>
      </c>
      <c r="D31" s="18">
        <v>1.1321538461538461</v>
      </c>
      <c r="E31" s="18">
        <v>1.3820000000000001</v>
      </c>
      <c r="F31" s="18">
        <v>1.6329999999999993</v>
      </c>
      <c r="G31" s="59">
        <v>1.8339999999999999</v>
      </c>
      <c r="H31" s="59">
        <v>1.196</v>
      </c>
      <c r="I31" s="59">
        <v>1.3160000000000003</v>
      </c>
      <c r="J31" s="59">
        <v>1.0340000000000003</v>
      </c>
      <c r="K31" s="59">
        <v>2.0426153846153841</v>
      </c>
      <c r="L31" s="59">
        <v>2.1625384615384613</v>
      </c>
      <c r="M31" s="59">
        <v>2.3226923076923076</v>
      </c>
      <c r="N31" s="59">
        <v>1.8919999999999997</v>
      </c>
      <c r="O31" s="59">
        <v>1.4840000000000002</v>
      </c>
      <c r="P31" s="59">
        <v>1.8169999999999999</v>
      </c>
      <c r="Q31" s="59">
        <v>1.1210000000000002</v>
      </c>
      <c r="R31" s="59">
        <v>2.4620000000000002</v>
      </c>
      <c r="S31" s="59">
        <v>1.6479999999999999</v>
      </c>
      <c r="T31" s="59">
        <v>1.3679999999999999</v>
      </c>
      <c r="U31" s="59">
        <v>1.4</v>
      </c>
      <c r="V31" s="59">
        <v>2.5960000000000005</v>
      </c>
      <c r="W31" s="59">
        <v>2.5270000000000006</v>
      </c>
      <c r="X31" s="59">
        <v>1.7139999999999997</v>
      </c>
      <c r="Y31" s="59">
        <v>1.3179999999999998</v>
      </c>
      <c r="Z31" s="59">
        <v>1.7622307692307695</v>
      </c>
      <c r="AA31" s="18">
        <v>1.5519230769230772</v>
      </c>
      <c r="AB31" s="59"/>
      <c r="AC31" s="59"/>
      <c r="AD31" s="59"/>
      <c r="AE31" s="59"/>
      <c r="AF31" s="30"/>
      <c r="AG31" s="18" t="s">
        <v>34</v>
      </c>
    </row>
    <row r="32" spans="1:33" ht="21" customHeight="1" x14ac:dyDescent="0.4">
      <c r="A32" s="6" t="s">
        <v>27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59">
        <v>1.661</v>
      </c>
      <c r="AC32" s="59">
        <v>2.383</v>
      </c>
      <c r="AD32" s="59">
        <v>1.804</v>
      </c>
      <c r="AE32" s="59">
        <v>1.21</v>
      </c>
      <c r="AF32" s="63">
        <f>SUM(B32:AE32)</f>
        <v>7.0580000000000007</v>
      </c>
      <c r="AG32" s="18"/>
    </row>
    <row r="33" spans="1:37" ht="21" customHeight="1" x14ac:dyDescent="0.4">
      <c r="A33" s="6" t="s">
        <v>4</v>
      </c>
      <c r="B33" s="18">
        <v>1.5600999999999998</v>
      </c>
      <c r="C33" s="18">
        <v>1.4813000000000001</v>
      </c>
      <c r="D33" s="18">
        <v>1.5047000000000001</v>
      </c>
      <c r="E33" s="18">
        <v>1.498</v>
      </c>
      <c r="F33" s="18">
        <v>1.4658</v>
      </c>
      <c r="G33" s="18">
        <v>1.4658</v>
      </c>
      <c r="H33" s="18">
        <v>1.4467000000000001</v>
      </c>
      <c r="I33" s="18">
        <v>1.518</v>
      </c>
      <c r="J33" s="18">
        <v>1.4972000000000001</v>
      </c>
      <c r="K33" s="18">
        <v>0.74429999999999996</v>
      </c>
      <c r="L33" s="18">
        <v>0.74429999999999996</v>
      </c>
      <c r="M33" s="18">
        <v>0.74429999999999996</v>
      </c>
      <c r="N33" s="18">
        <v>0.99390000000000001</v>
      </c>
      <c r="O33" s="18">
        <v>0.99390000000000001</v>
      </c>
      <c r="P33" s="18">
        <v>1.5494000000000001</v>
      </c>
      <c r="Q33" s="18">
        <v>1.4977</v>
      </c>
      <c r="R33" s="18">
        <v>1.3959999999999999</v>
      </c>
      <c r="S33" s="18">
        <v>1.5317000000000001</v>
      </c>
      <c r="T33" s="18">
        <v>1.389</v>
      </c>
      <c r="U33" s="18">
        <v>1.46</v>
      </c>
      <c r="V33" s="18">
        <v>1.46</v>
      </c>
      <c r="W33" s="18">
        <v>1.4425999999999999</v>
      </c>
      <c r="X33" s="18">
        <v>1.4445999999999999</v>
      </c>
      <c r="Y33" s="18">
        <v>1.5210999999999999</v>
      </c>
      <c r="Z33" s="18">
        <v>1.127</v>
      </c>
      <c r="AA33" s="18">
        <v>1.4573</v>
      </c>
      <c r="AB33" s="18">
        <v>1.4598</v>
      </c>
      <c r="AC33" s="18">
        <v>1.4380999999999999</v>
      </c>
      <c r="AD33" s="18">
        <v>1.4380999999999999</v>
      </c>
      <c r="AE33" s="18">
        <v>1.5529000000000002</v>
      </c>
      <c r="AF33" s="30"/>
      <c r="AG33" s="18"/>
    </row>
    <row r="34" spans="1:37" ht="21" customHeight="1" x14ac:dyDescent="0.4">
      <c r="A34" s="6" t="s">
        <v>13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18"/>
    </row>
    <row r="35" spans="1:37" ht="21" customHeight="1" x14ac:dyDescent="0.4">
      <c r="A35" s="6" t="s">
        <v>10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18"/>
    </row>
    <row r="36" spans="1:37" ht="21" customHeight="1" x14ac:dyDescent="0.4">
      <c r="A36" s="5"/>
      <c r="B36" s="63">
        <f t="shared" ref="B36:AE36" si="3">SUM(B31:B35)</f>
        <v>2.7840230769230772</v>
      </c>
      <c r="C36" s="63">
        <f t="shared" si="3"/>
        <v>3.5285307692307692</v>
      </c>
      <c r="D36" s="63">
        <f t="shared" si="3"/>
        <v>2.636853846153846</v>
      </c>
      <c r="E36" s="63">
        <f t="shared" si="3"/>
        <v>2.88</v>
      </c>
      <c r="F36" s="63">
        <f t="shared" si="3"/>
        <v>3.0987999999999993</v>
      </c>
      <c r="G36" s="63">
        <f t="shared" si="3"/>
        <v>3.2997999999999998</v>
      </c>
      <c r="H36" s="63">
        <f t="shared" si="3"/>
        <v>2.6427</v>
      </c>
      <c r="I36" s="63">
        <f t="shared" si="3"/>
        <v>2.8340000000000005</v>
      </c>
      <c r="J36" s="63">
        <f t="shared" si="3"/>
        <v>2.5312000000000001</v>
      </c>
      <c r="K36" s="63">
        <f t="shared" si="3"/>
        <v>2.786915384615384</v>
      </c>
      <c r="L36" s="63">
        <f t="shared" si="3"/>
        <v>2.9068384615384613</v>
      </c>
      <c r="M36" s="63">
        <f t="shared" si="3"/>
        <v>3.0669923076923076</v>
      </c>
      <c r="N36" s="63">
        <f t="shared" si="3"/>
        <v>2.8858999999999995</v>
      </c>
      <c r="O36" s="63">
        <f t="shared" si="3"/>
        <v>2.4779</v>
      </c>
      <c r="P36" s="63">
        <f t="shared" si="3"/>
        <v>3.3664000000000001</v>
      </c>
      <c r="Q36" s="63">
        <f t="shared" si="3"/>
        <v>2.6187000000000005</v>
      </c>
      <c r="R36" s="63">
        <f t="shared" si="3"/>
        <v>3.8580000000000001</v>
      </c>
      <c r="S36" s="63">
        <f t="shared" si="3"/>
        <v>3.1797</v>
      </c>
      <c r="T36" s="63">
        <f t="shared" si="3"/>
        <v>2.7569999999999997</v>
      </c>
      <c r="U36" s="63">
        <f t="shared" si="3"/>
        <v>2.86</v>
      </c>
      <c r="V36" s="63">
        <f t="shared" si="3"/>
        <v>4.0560000000000009</v>
      </c>
      <c r="W36" s="63">
        <f t="shared" si="3"/>
        <v>3.9696000000000007</v>
      </c>
      <c r="X36" s="63">
        <f t="shared" si="3"/>
        <v>3.1585999999999999</v>
      </c>
      <c r="Y36" s="63">
        <f t="shared" si="3"/>
        <v>2.8390999999999997</v>
      </c>
      <c r="Z36" s="63">
        <f t="shared" si="3"/>
        <v>2.8892307692307693</v>
      </c>
      <c r="AA36" s="63">
        <f t="shared" si="3"/>
        <v>3.0092230769230772</v>
      </c>
      <c r="AB36" s="63">
        <f t="shared" si="3"/>
        <v>3.1208</v>
      </c>
      <c r="AC36" s="63">
        <f t="shared" si="3"/>
        <v>3.8210999999999999</v>
      </c>
      <c r="AD36" s="63">
        <f t="shared" si="3"/>
        <v>3.2420999999999998</v>
      </c>
      <c r="AE36" s="63">
        <f t="shared" si="3"/>
        <v>2.7629000000000001</v>
      </c>
      <c r="AF36" s="63">
        <f>AVERAGE(B36:AE36)</f>
        <v>3.0622969230769228</v>
      </c>
      <c r="AG36" s="18"/>
    </row>
    <row r="37" spans="1:37" ht="21" customHeight="1" x14ac:dyDescent="0.4">
      <c r="A37" s="5" t="s">
        <v>30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63"/>
      <c r="AG37" s="18"/>
    </row>
    <row r="38" spans="1:37" ht="21" customHeight="1" x14ac:dyDescent="0.4">
      <c r="A38" s="6" t="s">
        <v>4</v>
      </c>
      <c r="B38" s="72">
        <v>0.2</v>
      </c>
      <c r="C38" s="72">
        <v>0.6</v>
      </c>
      <c r="D38" s="72">
        <v>0.5</v>
      </c>
      <c r="E38" s="72">
        <v>0.7</v>
      </c>
      <c r="F38" s="72">
        <v>0.6</v>
      </c>
      <c r="G38" s="72">
        <v>0.5</v>
      </c>
      <c r="H38" s="72">
        <v>0.6</v>
      </c>
      <c r="I38" s="72">
        <v>0.3</v>
      </c>
      <c r="J38" s="72">
        <v>0.3</v>
      </c>
      <c r="K38" s="30">
        <v>0.6</v>
      </c>
      <c r="L38" s="30">
        <v>0.3</v>
      </c>
      <c r="M38" s="30">
        <v>0.4</v>
      </c>
      <c r="N38" s="30">
        <v>0.6</v>
      </c>
      <c r="O38" s="30">
        <v>0.4</v>
      </c>
      <c r="P38" s="30">
        <v>0.3</v>
      </c>
      <c r="Q38" s="30">
        <v>0.4</v>
      </c>
      <c r="R38" s="30">
        <v>0.6</v>
      </c>
      <c r="S38" s="30">
        <v>0.4</v>
      </c>
      <c r="T38" s="30">
        <v>0.5</v>
      </c>
      <c r="U38" s="30">
        <v>0.6</v>
      </c>
      <c r="V38" s="30">
        <v>0.5</v>
      </c>
      <c r="W38" s="30">
        <v>0.6</v>
      </c>
      <c r="X38" s="30">
        <v>0.4</v>
      </c>
      <c r="Y38" s="30">
        <v>0.5</v>
      </c>
      <c r="Z38" s="30">
        <v>0.4</v>
      </c>
      <c r="AA38" s="30">
        <v>0.5</v>
      </c>
      <c r="AB38" s="30">
        <v>0.5</v>
      </c>
      <c r="AC38" s="30">
        <v>0.5</v>
      </c>
      <c r="AD38" s="30">
        <v>0.5</v>
      </c>
      <c r="AE38" s="30">
        <v>0.4</v>
      </c>
      <c r="AF38" s="63">
        <f>AVERAGE(B38:AE38)</f>
        <v>0.47333333333333333</v>
      </c>
      <c r="AG38" s="18"/>
    </row>
    <row r="39" spans="1:37" ht="21" customHeight="1" x14ac:dyDescent="0.4">
      <c r="A39" s="6" t="s">
        <v>15</v>
      </c>
      <c r="B39" s="63">
        <f>B9+B16+B29+B36+B38</f>
        <v>58.435518576923073</v>
      </c>
      <c r="C39" s="63">
        <f t="shared" ref="C39:AE39" si="4">C9+C16+C29+C36+C38</f>
        <v>55.949952019230771</v>
      </c>
      <c r="D39" s="63">
        <f t="shared" si="4"/>
        <v>58.720995596153848</v>
      </c>
      <c r="E39" s="63">
        <f t="shared" si="4"/>
        <v>52.645393500000004</v>
      </c>
      <c r="F39" s="63">
        <f t="shared" si="4"/>
        <v>56.251326749999997</v>
      </c>
      <c r="G39" s="63">
        <f t="shared" si="4"/>
        <v>52.194990499999996</v>
      </c>
      <c r="H39" s="63">
        <f t="shared" si="4"/>
        <v>52.124983</v>
      </c>
      <c r="I39" s="63">
        <f t="shared" si="4"/>
        <v>52.849294499999999</v>
      </c>
      <c r="J39" s="63">
        <f t="shared" si="4"/>
        <v>53.511376999999996</v>
      </c>
      <c r="K39" s="63">
        <f t="shared" si="4"/>
        <v>55.04741313461539</v>
      </c>
      <c r="L39" s="63">
        <f t="shared" si="4"/>
        <v>52.135928461538462</v>
      </c>
      <c r="M39" s="63">
        <f t="shared" si="4"/>
        <v>54.266193307692312</v>
      </c>
      <c r="N39" s="63">
        <f t="shared" si="4"/>
        <v>54.625305000000004</v>
      </c>
      <c r="O39" s="63">
        <f t="shared" si="4"/>
        <v>60.757321499999996</v>
      </c>
      <c r="P39" s="63">
        <f t="shared" si="4"/>
        <v>51.343797499999994</v>
      </c>
      <c r="Q39" s="63">
        <f t="shared" si="4"/>
        <v>54.346161250000002</v>
      </c>
      <c r="R39" s="63">
        <f t="shared" si="4"/>
        <v>61.732552999999996</v>
      </c>
      <c r="S39" s="63">
        <f t="shared" si="4"/>
        <v>56.315642500000003</v>
      </c>
      <c r="T39" s="63">
        <f t="shared" si="4"/>
        <v>60.097556999999988</v>
      </c>
      <c r="U39" s="63">
        <f t="shared" si="4"/>
        <v>58.238144749999996</v>
      </c>
      <c r="V39" s="63">
        <f t="shared" si="4"/>
        <v>70.223505250000002</v>
      </c>
      <c r="W39" s="63">
        <f t="shared" si="4"/>
        <v>61.1350227</v>
      </c>
      <c r="X39" s="63">
        <f t="shared" si="4"/>
        <v>71.299507750000004</v>
      </c>
      <c r="Y39" s="63">
        <f t="shared" si="4"/>
        <v>58.932917000000003</v>
      </c>
      <c r="Z39" s="63">
        <f t="shared" si="4"/>
        <v>55.314529769230774</v>
      </c>
      <c r="AA39" s="63">
        <f t="shared" si="4"/>
        <v>63.521181076923078</v>
      </c>
      <c r="AB39" s="63">
        <f t="shared" si="4"/>
        <v>49.175543000000005</v>
      </c>
      <c r="AC39" s="63">
        <f t="shared" si="4"/>
        <v>65.741129000000001</v>
      </c>
      <c r="AD39" s="63">
        <f t="shared" si="4"/>
        <v>52.806469749999998</v>
      </c>
      <c r="AE39" s="63">
        <f t="shared" si="4"/>
        <v>58.623359500000007</v>
      </c>
      <c r="AF39" s="63">
        <f>AVERAGE(B39:AE39)</f>
        <v>57.278767121410269</v>
      </c>
      <c r="AG39" s="18"/>
    </row>
    <row r="40" spans="1:37" ht="21" customHeight="1" x14ac:dyDescent="0.4">
      <c r="A40" s="6" t="s">
        <v>16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30"/>
      <c r="AG40" s="18"/>
    </row>
    <row r="41" spans="1:37" ht="21" customHeight="1" x14ac:dyDescent="0.4">
      <c r="A41" s="5" t="s">
        <v>20</v>
      </c>
      <c r="B41" s="63">
        <f>B39-B40</f>
        <v>58.435518576923073</v>
      </c>
      <c r="C41" s="63">
        <f t="shared" ref="C41:AE41" si="5">C39-C40</f>
        <v>55.949952019230771</v>
      </c>
      <c r="D41" s="63">
        <f t="shared" si="5"/>
        <v>58.720995596153848</v>
      </c>
      <c r="E41" s="63">
        <f t="shared" si="5"/>
        <v>52.645393500000004</v>
      </c>
      <c r="F41" s="63">
        <f t="shared" si="5"/>
        <v>56.251326749999997</v>
      </c>
      <c r="G41" s="63">
        <f t="shared" si="5"/>
        <v>52.194990499999996</v>
      </c>
      <c r="H41" s="63">
        <f t="shared" si="5"/>
        <v>52.124983</v>
      </c>
      <c r="I41" s="63">
        <f t="shared" si="5"/>
        <v>52.849294499999999</v>
      </c>
      <c r="J41" s="63">
        <f t="shared" si="5"/>
        <v>53.511376999999996</v>
      </c>
      <c r="K41" s="63">
        <f t="shared" si="5"/>
        <v>55.04741313461539</v>
      </c>
      <c r="L41" s="63">
        <f t="shared" si="5"/>
        <v>52.135928461538462</v>
      </c>
      <c r="M41" s="63">
        <f t="shared" si="5"/>
        <v>54.266193307692312</v>
      </c>
      <c r="N41" s="63">
        <f t="shared" si="5"/>
        <v>54.625305000000004</v>
      </c>
      <c r="O41" s="63">
        <f t="shared" si="5"/>
        <v>60.757321499999996</v>
      </c>
      <c r="P41" s="63">
        <f t="shared" si="5"/>
        <v>51.343797499999994</v>
      </c>
      <c r="Q41" s="63">
        <f t="shared" si="5"/>
        <v>54.346161250000002</v>
      </c>
      <c r="R41" s="63">
        <f t="shared" si="5"/>
        <v>61.732552999999996</v>
      </c>
      <c r="S41" s="63">
        <f t="shared" si="5"/>
        <v>56.315642500000003</v>
      </c>
      <c r="T41" s="63">
        <f t="shared" si="5"/>
        <v>60.097556999999988</v>
      </c>
      <c r="U41" s="63">
        <f t="shared" si="5"/>
        <v>58.238144749999996</v>
      </c>
      <c r="V41" s="63">
        <f t="shared" si="5"/>
        <v>70.223505250000002</v>
      </c>
      <c r="W41" s="63">
        <f t="shared" si="5"/>
        <v>61.1350227</v>
      </c>
      <c r="X41" s="63">
        <f t="shared" si="5"/>
        <v>71.299507750000004</v>
      </c>
      <c r="Y41" s="63">
        <f t="shared" si="5"/>
        <v>58.932917000000003</v>
      </c>
      <c r="Z41" s="63">
        <f t="shared" si="5"/>
        <v>55.314529769230774</v>
      </c>
      <c r="AA41" s="63">
        <f t="shared" si="5"/>
        <v>63.521181076923078</v>
      </c>
      <c r="AB41" s="63">
        <f t="shared" si="5"/>
        <v>49.175543000000005</v>
      </c>
      <c r="AC41" s="63">
        <f t="shared" si="5"/>
        <v>65.741129000000001</v>
      </c>
      <c r="AD41" s="63">
        <f t="shared" si="5"/>
        <v>52.806469749999998</v>
      </c>
      <c r="AE41" s="63">
        <f t="shared" si="5"/>
        <v>58.623359500000007</v>
      </c>
      <c r="AF41" s="63">
        <f>AVERAGE(B41:AE41)</f>
        <v>57.278767121410269</v>
      </c>
      <c r="AG41" s="18"/>
    </row>
    <row r="42" spans="1:37" ht="20.25" customHeight="1" x14ac:dyDescent="0.4">
      <c r="A42" s="5"/>
      <c r="B42" s="11"/>
      <c r="C42" s="5"/>
      <c r="D42" s="5"/>
      <c r="E42" s="5"/>
      <c r="F42" s="5"/>
      <c r="G42" s="5"/>
      <c r="I42" s="9"/>
      <c r="J42" s="9"/>
      <c r="K42" s="9"/>
      <c r="L42" s="9"/>
      <c r="M42" s="9"/>
      <c r="N42" s="9"/>
      <c r="O42" s="9"/>
      <c r="P42" s="9"/>
    </row>
    <row r="43" spans="1:37" ht="20.25" customHeight="1" x14ac:dyDescent="0.4"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>
        <f>AK41-AK42</f>
        <v>0</v>
      </c>
    </row>
    <row r="44" spans="1:37" ht="20.25" customHeight="1" x14ac:dyDescent="0.4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1:37" ht="20.25" customHeight="1" x14ac:dyDescent="0.4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1:37" ht="20.25" customHeight="1" x14ac:dyDescent="0.4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</row>
    <row r="47" spans="1:37" ht="20.25" customHeight="1" x14ac:dyDescent="0.4">
      <c r="H47" s="18"/>
    </row>
    <row r="48" spans="1:37" ht="20.25" customHeight="1" x14ac:dyDescent="0.4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2:32" ht="20.25" customHeight="1" x14ac:dyDescent="0.4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2:32" ht="20.25" customHeight="1" x14ac:dyDescent="0.4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2:32" ht="20.25" customHeight="1" x14ac:dyDescent="0.4">
      <c r="H51" s="18"/>
    </row>
    <row r="52" spans="2:32" ht="20.25" customHeight="1" x14ac:dyDescent="0.4">
      <c r="H52" s="18"/>
    </row>
    <row r="53" spans="2:32" ht="20.25" customHeight="1" x14ac:dyDescent="0.4">
      <c r="H53" s="18"/>
    </row>
    <row r="54" spans="2:32" ht="20.25" customHeight="1" x14ac:dyDescent="0.4">
      <c r="H54" s="18"/>
    </row>
    <row r="55" spans="2:32" ht="20.25" customHeight="1" x14ac:dyDescent="0.4">
      <c r="H55" s="18"/>
    </row>
    <row r="56" spans="2:32" ht="20.25" customHeight="1" x14ac:dyDescent="0.4">
      <c r="H56" s="18"/>
    </row>
    <row r="57" spans="2:32" ht="20.25" customHeight="1" x14ac:dyDescent="0.4">
      <c r="H57" s="18"/>
    </row>
    <row r="58" spans="2:32" ht="20.25" customHeight="1" x14ac:dyDescent="0.4">
      <c r="H58" s="18"/>
    </row>
    <row r="59" spans="2:32" ht="20.25" customHeight="1" x14ac:dyDescent="0.4">
      <c r="H59" s="18"/>
    </row>
    <row r="60" spans="2:32" ht="20.25" customHeight="1" x14ac:dyDescent="0.4">
      <c r="H60" s="18"/>
    </row>
    <row r="61" spans="2:32" ht="20.25" customHeight="1" x14ac:dyDescent="0.4">
      <c r="H61" s="18"/>
    </row>
    <row r="62" spans="2:32" ht="20.25" customHeight="1" x14ac:dyDescent="0.4">
      <c r="H62" s="18"/>
    </row>
    <row r="63" spans="2:32" ht="20.25" customHeight="1" x14ac:dyDescent="0.4">
      <c r="H63" s="18"/>
    </row>
    <row r="64" spans="2:32" ht="20.25" customHeight="1" x14ac:dyDescent="0.4">
      <c r="H64" s="18"/>
    </row>
    <row r="65" spans="8:8" ht="20.25" customHeight="1" x14ac:dyDescent="0.4">
      <c r="H65" s="18"/>
    </row>
    <row r="66" spans="8:8" ht="20.25" customHeight="1" x14ac:dyDescent="0.4">
      <c r="H66" s="18"/>
    </row>
    <row r="67" spans="8:8" ht="20.25" customHeight="1" x14ac:dyDescent="0.4">
      <c r="H67" s="18"/>
    </row>
    <row r="68" spans="8:8" ht="20.25" customHeight="1" x14ac:dyDescent="0.4">
      <c r="H68" s="18"/>
    </row>
    <row r="69" spans="8:8" ht="20.25" customHeight="1" x14ac:dyDescent="0.4">
      <c r="H69" s="18"/>
    </row>
    <row r="70" spans="8:8" ht="20.25" customHeight="1" x14ac:dyDescent="0.4">
      <c r="H70" s="18"/>
    </row>
    <row r="71" spans="8:8" ht="20.25" customHeight="1" x14ac:dyDescent="0.4">
      <c r="H71" s="18"/>
    </row>
    <row r="72" spans="8:8" ht="20.25" customHeight="1" x14ac:dyDescent="0.4">
      <c r="H72" s="18"/>
    </row>
    <row r="73" spans="8:8" ht="20.25" customHeight="1" x14ac:dyDescent="0.4">
      <c r="H73" s="18"/>
    </row>
    <row r="74" spans="8:8" ht="20.25" customHeight="1" x14ac:dyDescent="0.4">
      <c r="H74" s="18"/>
    </row>
  </sheetData>
  <phoneticPr fontId="19" type="noConversion"/>
  <pageMargins left="0.37" right="0.22" top="0.46" bottom="0.47" header="0.43" footer="0.5"/>
  <pageSetup scale="35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46"/>
  <sheetViews>
    <sheetView zoomScale="50" zoomScaleNormal="50" zoomScalePage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11.53515625" defaultRowHeight="20" x14ac:dyDescent="0.4"/>
  <cols>
    <col min="1" max="1" width="31.765625" style="18" customWidth="1"/>
    <col min="2" max="31" width="8.23046875" style="18" customWidth="1"/>
    <col min="32" max="32" width="12.765625" style="18" customWidth="1"/>
    <col min="33" max="33" width="17.765625" style="18" customWidth="1"/>
    <col min="34" max="16384" width="11.53515625" style="18"/>
  </cols>
  <sheetData>
    <row r="1" spans="1:35" ht="21" customHeight="1" x14ac:dyDescent="0.4">
      <c r="A1" s="63" t="s">
        <v>21</v>
      </c>
    </row>
    <row r="2" spans="1:35" ht="21" customHeight="1" x14ac:dyDescent="0.4">
      <c r="A2" s="88">
        <v>45474</v>
      </c>
    </row>
    <row r="3" spans="1:35" ht="21" customHeight="1" x14ac:dyDescent="0.4">
      <c r="A3" s="16" t="s">
        <v>19</v>
      </c>
      <c r="AA3" s="16"/>
    </row>
    <row r="4" spans="1:35" ht="21" customHeight="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 t="s">
        <v>39</v>
      </c>
      <c r="AH4" s="16"/>
      <c r="AI4" s="16"/>
    </row>
    <row r="5" spans="1:35" ht="21" customHeight="1" x14ac:dyDescent="0.4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 t="s">
        <v>28</v>
      </c>
      <c r="AG5" s="16" t="s">
        <v>38</v>
      </c>
    </row>
    <row r="6" spans="1:35" ht="21" customHeight="1" x14ac:dyDescent="0.4">
      <c r="A6" s="16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5" ht="21" customHeight="1" x14ac:dyDescent="0.4">
      <c r="A7" s="18" t="s">
        <v>1</v>
      </c>
      <c r="B7" s="69">
        <v>3.7257940000000001</v>
      </c>
      <c r="C7" s="18">
        <v>3.6898430000000002</v>
      </c>
      <c r="D7" s="18">
        <v>7.0277599999999998</v>
      </c>
      <c r="E7" s="18">
        <v>4.1529040000000004</v>
      </c>
      <c r="F7" s="18">
        <v>2.9035989999999998</v>
      </c>
      <c r="G7" s="18">
        <v>1.5623359999999999</v>
      </c>
      <c r="H7" s="18">
        <v>3.0922700000000001</v>
      </c>
      <c r="I7" s="18">
        <v>3.4431090000000002</v>
      </c>
      <c r="J7" s="18">
        <v>6.6741140000000003</v>
      </c>
      <c r="K7" s="18">
        <v>7.005064</v>
      </c>
      <c r="L7" s="18">
        <v>3.923759</v>
      </c>
      <c r="M7" s="18">
        <v>3.6916120000000001</v>
      </c>
      <c r="N7" s="18">
        <v>3.0248210000000002</v>
      </c>
      <c r="O7" s="18">
        <v>3.045582</v>
      </c>
      <c r="P7" s="18">
        <v>2.5494940000000001</v>
      </c>
      <c r="Q7" s="18">
        <v>3.3450899999999999</v>
      </c>
      <c r="R7" s="18">
        <v>3.682464</v>
      </c>
      <c r="S7" s="18">
        <v>3.3549319999999998</v>
      </c>
      <c r="T7" s="18">
        <v>3.254505</v>
      </c>
      <c r="U7" s="18">
        <v>3.254896</v>
      </c>
      <c r="V7" s="18">
        <v>3.204952</v>
      </c>
      <c r="W7" s="18">
        <v>4.9721960000000003</v>
      </c>
      <c r="X7" s="18">
        <v>3.0819540000000001</v>
      </c>
      <c r="Y7" s="18">
        <v>2.0415320000000001</v>
      </c>
      <c r="Z7" s="18">
        <v>1.8423480000000001</v>
      </c>
      <c r="AA7" s="18">
        <v>3.0345810000000002</v>
      </c>
      <c r="AB7" s="18">
        <v>3.2696160000000001</v>
      </c>
      <c r="AC7" s="18">
        <v>2.3673039999999999</v>
      </c>
      <c r="AD7" s="18">
        <v>4.051971</v>
      </c>
      <c r="AE7" s="18">
        <v>3.9468869999999998</v>
      </c>
      <c r="AF7" s="18">
        <v>4.0305260000000001</v>
      </c>
      <c r="AG7" s="18" t="s">
        <v>35</v>
      </c>
    </row>
    <row r="8" spans="1:35" ht="21" customHeight="1" x14ac:dyDescent="0.4">
      <c r="A8" s="18" t="s">
        <v>2</v>
      </c>
      <c r="B8" s="18">
        <v>10.614805749999999</v>
      </c>
      <c r="C8" s="18">
        <v>11.350806749999999</v>
      </c>
      <c r="D8" s="18">
        <v>11.677586249999999</v>
      </c>
      <c r="E8" s="18">
        <v>11.478062250000001</v>
      </c>
      <c r="F8" s="18">
        <v>13.324408249999999</v>
      </c>
      <c r="G8" s="18">
        <v>16.8152945</v>
      </c>
      <c r="H8" s="18">
        <v>14.294667999999998</v>
      </c>
      <c r="I8" s="18">
        <v>14.04875</v>
      </c>
      <c r="J8" s="18">
        <v>9.353637749999999</v>
      </c>
      <c r="K8" s="18">
        <v>13.0918995</v>
      </c>
      <c r="L8" s="18">
        <v>14.465261</v>
      </c>
      <c r="M8" s="18">
        <v>13.131156750000001</v>
      </c>
      <c r="N8" s="18">
        <v>13.803613</v>
      </c>
      <c r="O8" s="18">
        <v>13.11137025</v>
      </c>
      <c r="P8" s="18">
        <v>14.824207250000001</v>
      </c>
      <c r="Q8" s="18">
        <v>14.767298750000002</v>
      </c>
      <c r="R8" s="18">
        <v>13.500831499999999</v>
      </c>
      <c r="S8" s="18">
        <v>13.667010250000001</v>
      </c>
      <c r="T8" s="18">
        <v>13.509706000000001</v>
      </c>
      <c r="U8" s="18">
        <v>13.568549000000001</v>
      </c>
      <c r="V8" s="18">
        <v>13.594500999999999</v>
      </c>
      <c r="W8" s="18">
        <v>11.819457999999999</v>
      </c>
      <c r="X8" s="18">
        <v>12.944616499999999</v>
      </c>
      <c r="Y8" s="18">
        <v>13.848908</v>
      </c>
      <c r="Z8" s="18">
        <v>13.986431249999999</v>
      </c>
      <c r="AA8" s="18">
        <v>14.517495750000002</v>
      </c>
      <c r="AB8" s="18">
        <v>13.796351999999999</v>
      </c>
      <c r="AC8" s="18">
        <v>13.840925500000001</v>
      </c>
      <c r="AD8" s="18">
        <v>13.84234725</v>
      </c>
      <c r="AE8" s="18">
        <v>13.072915500000001</v>
      </c>
      <c r="AF8" s="18">
        <v>12.7097765</v>
      </c>
      <c r="AG8" s="18" t="s">
        <v>34</v>
      </c>
    </row>
    <row r="9" spans="1:35" ht="21" customHeight="1" x14ac:dyDescent="0.4">
      <c r="B9" s="16">
        <f t="shared" ref="B9:AE9" si="0">SUM(B7:B8)</f>
        <v>14.340599749999999</v>
      </c>
      <c r="C9" s="16">
        <f t="shared" si="0"/>
        <v>15.040649749999998</v>
      </c>
      <c r="D9" s="16">
        <f t="shared" si="0"/>
        <v>18.705346249999998</v>
      </c>
      <c r="E9" s="16">
        <f t="shared" si="0"/>
        <v>15.63096625</v>
      </c>
      <c r="F9" s="16">
        <f t="shared" si="0"/>
        <v>16.228007249999997</v>
      </c>
      <c r="G9" s="16">
        <f t="shared" si="0"/>
        <v>18.377630499999999</v>
      </c>
      <c r="H9" s="16">
        <f t="shared" si="0"/>
        <v>17.386937999999997</v>
      </c>
      <c r="I9" s="16">
        <f t="shared" si="0"/>
        <v>17.491859000000002</v>
      </c>
      <c r="J9" s="16">
        <f t="shared" si="0"/>
        <v>16.02775175</v>
      </c>
      <c r="K9" s="16">
        <f t="shared" si="0"/>
        <v>20.096963500000001</v>
      </c>
      <c r="L9" s="16">
        <f t="shared" si="0"/>
        <v>18.389019999999999</v>
      </c>
      <c r="M9" s="16">
        <f t="shared" si="0"/>
        <v>16.822768750000002</v>
      </c>
      <c r="N9" s="16">
        <f t="shared" si="0"/>
        <v>16.828434000000001</v>
      </c>
      <c r="O9" s="16">
        <f t="shared" si="0"/>
        <v>16.15695225</v>
      </c>
      <c r="P9" s="16">
        <f t="shared" si="0"/>
        <v>17.37370125</v>
      </c>
      <c r="Q9" s="16">
        <f t="shared" si="0"/>
        <v>18.112388750000001</v>
      </c>
      <c r="R9" s="16">
        <f t="shared" si="0"/>
        <v>17.1832955</v>
      </c>
      <c r="S9" s="16">
        <f t="shared" si="0"/>
        <v>17.021942250000002</v>
      </c>
      <c r="T9" s="16">
        <f t="shared" si="0"/>
        <v>16.764211000000003</v>
      </c>
      <c r="U9" s="16">
        <f t="shared" si="0"/>
        <v>16.823445</v>
      </c>
      <c r="V9" s="16">
        <f t="shared" si="0"/>
        <v>16.799453</v>
      </c>
      <c r="W9" s="16">
        <f t="shared" si="0"/>
        <v>16.791654000000001</v>
      </c>
      <c r="X9" s="16">
        <f t="shared" si="0"/>
        <v>16.026570499999998</v>
      </c>
      <c r="Y9" s="16">
        <f t="shared" si="0"/>
        <v>15.89044</v>
      </c>
      <c r="Z9" s="16">
        <f t="shared" si="0"/>
        <v>15.828779249999998</v>
      </c>
      <c r="AA9" s="16">
        <f t="shared" si="0"/>
        <v>17.552076750000001</v>
      </c>
      <c r="AB9" s="16">
        <f t="shared" si="0"/>
        <v>17.065967999999998</v>
      </c>
      <c r="AC9" s="16">
        <f t="shared" si="0"/>
        <v>16.208229500000002</v>
      </c>
      <c r="AD9" s="16">
        <f t="shared" si="0"/>
        <v>17.894318249999998</v>
      </c>
      <c r="AE9" s="16">
        <f t="shared" si="0"/>
        <v>17.019802500000001</v>
      </c>
      <c r="AF9" s="16">
        <f>AVERAGE(C9:AE9)</f>
        <v>17.018605612068967</v>
      </c>
    </row>
    <row r="10" spans="1:35" ht="21" customHeight="1" x14ac:dyDescent="0.4">
      <c r="A10" s="16" t="s">
        <v>3</v>
      </c>
    </row>
    <row r="11" spans="1:35" ht="21" customHeight="1" x14ac:dyDescent="0.4">
      <c r="A11" s="18" t="s">
        <v>18</v>
      </c>
      <c r="B11" s="65">
        <v>22.3809</v>
      </c>
      <c r="C11" s="65">
        <v>17.053599999999999</v>
      </c>
      <c r="D11" s="65">
        <v>15.085799999999999</v>
      </c>
      <c r="E11" s="65">
        <v>17.226800000000001</v>
      </c>
      <c r="F11" s="65">
        <v>18.4284</v>
      </c>
      <c r="G11" s="65">
        <v>17.684999999999999</v>
      </c>
      <c r="H11" s="65">
        <v>21.614100000000001</v>
      </c>
      <c r="I11" s="65">
        <v>21.032</v>
      </c>
      <c r="J11" s="65">
        <v>14.863799999999999</v>
      </c>
      <c r="K11" s="65">
        <v>21.1998</v>
      </c>
      <c r="L11" s="65">
        <v>18.044999999999998</v>
      </c>
      <c r="M11" s="65">
        <v>20.192599999999999</v>
      </c>
      <c r="N11" s="65">
        <v>17.300699999999999</v>
      </c>
      <c r="O11" s="65">
        <v>19.545999999999999</v>
      </c>
      <c r="P11" s="65">
        <v>22.914299999999997</v>
      </c>
      <c r="Q11" s="65">
        <v>15.3003</v>
      </c>
      <c r="R11" s="65">
        <v>18.743600000000001</v>
      </c>
      <c r="S11" s="65">
        <v>18.129799999999999</v>
      </c>
      <c r="T11" s="65">
        <v>22.422899999999998</v>
      </c>
      <c r="U11" s="65">
        <v>15.3325</v>
      </c>
      <c r="V11" s="65">
        <v>20.7515</v>
      </c>
      <c r="W11" s="65">
        <v>17.197099999999999</v>
      </c>
      <c r="X11" s="65">
        <v>17.525700000000001</v>
      </c>
      <c r="Y11" s="65">
        <v>21.203599999999998</v>
      </c>
      <c r="Z11" s="65">
        <v>19.1401</v>
      </c>
      <c r="AA11" s="65">
        <v>19.900399999999998</v>
      </c>
      <c r="AB11" s="65">
        <v>17.575533333333336</v>
      </c>
      <c r="AC11" s="65">
        <v>19.707533333333334</v>
      </c>
      <c r="AD11" s="65">
        <v>22.05513333333333</v>
      </c>
      <c r="AE11" s="65">
        <v>15.430899999999999</v>
      </c>
      <c r="AF11" s="65">
        <v>21.250599999999999</v>
      </c>
      <c r="AG11" s="18" t="s">
        <v>36</v>
      </c>
    </row>
    <row r="12" spans="1:35" ht="21" customHeight="1" x14ac:dyDescent="0.4">
      <c r="A12" s="18" t="s">
        <v>26</v>
      </c>
      <c r="B12" s="65">
        <v>0.98</v>
      </c>
      <c r="C12" s="65">
        <v>0.88900000000000001</v>
      </c>
      <c r="D12" s="65">
        <v>0.94599999999999995</v>
      </c>
      <c r="E12" s="65">
        <v>0.85499999999999998</v>
      </c>
      <c r="F12" s="65">
        <v>0.84199999999999997</v>
      </c>
      <c r="G12" s="65">
        <v>0.77499999999999991</v>
      </c>
      <c r="H12" s="65">
        <v>0.94399999999999995</v>
      </c>
      <c r="I12" s="65">
        <v>0.88500000000000001</v>
      </c>
      <c r="J12" s="65">
        <v>0.91399999999999992</v>
      </c>
      <c r="K12" s="65">
        <v>1.1850000000000001</v>
      </c>
      <c r="L12" s="65">
        <v>0.95899999999999996</v>
      </c>
      <c r="M12" s="65">
        <v>1.161</v>
      </c>
      <c r="N12" s="65">
        <v>1.0739999999999998</v>
      </c>
      <c r="O12" s="65">
        <v>1.0799999999999998</v>
      </c>
      <c r="P12" s="65">
        <v>0.97399999999999998</v>
      </c>
      <c r="Q12" s="65">
        <v>1.2829999999999999</v>
      </c>
      <c r="R12" s="65">
        <v>1.0129999999999999</v>
      </c>
      <c r="S12" s="65">
        <v>1.0529999999999999</v>
      </c>
      <c r="T12" s="65">
        <v>1.0859999999999999</v>
      </c>
      <c r="U12" s="65">
        <v>0.99199999999999999</v>
      </c>
      <c r="V12" s="65">
        <v>1.4949999999999999</v>
      </c>
      <c r="W12" s="65">
        <v>0.495</v>
      </c>
      <c r="X12" s="65">
        <v>1.3659999999999999</v>
      </c>
      <c r="Y12" s="65">
        <v>1.119</v>
      </c>
      <c r="Z12" s="65">
        <v>1.0899999999999999</v>
      </c>
      <c r="AA12" s="65">
        <v>0.41</v>
      </c>
      <c r="AB12" s="65">
        <v>1.264</v>
      </c>
      <c r="AC12" s="65">
        <v>1.0649999999999999</v>
      </c>
      <c r="AD12" s="65">
        <v>1.3919999999999999</v>
      </c>
      <c r="AE12" s="65">
        <v>0.89</v>
      </c>
      <c r="AF12" s="65">
        <v>1.0409999999999999</v>
      </c>
    </row>
    <row r="13" spans="1:35" ht="21" customHeight="1" x14ac:dyDescent="0.4">
      <c r="A13" s="18" t="s">
        <v>5</v>
      </c>
      <c r="B13" s="65">
        <v>0.62803999999999993</v>
      </c>
      <c r="C13" s="65">
        <v>0.55679000000000001</v>
      </c>
      <c r="D13" s="65">
        <v>0.45838999999999996</v>
      </c>
      <c r="E13" s="65">
        <v>0.46163999999999999</v>
      </c>
      <c r="F13" s="65">
        <v>0.45715999999999996</v>
      </c>
      <c r="G13" s="65">
        <v>0.48363</v>
      </c>
      <c r="H13" s="65">
        <v>0.50407999999999997</v>
      </c>
      <c r="I13" s="65">
        <v>0.51285999999999998</v>
      </c>
      <c r="J13" s="65">
        <v>0.50266999999999995</v>
      </c>
      <c r="K13" s="65">
        <v>0.56908999999999998</v>
      </c>
      <c r="L13" s="65">
        <v>0.63514999999999999</v>
      </c>
      <c r="M13" s="65">
        <v>0.62205999999999995</v>
      </c>
      <c r="N13" s="65">
        <v>0.63507000000000002</v>
      </c>
      <c r="O13" s="65">
        <v>0.66454000000000002</v>
      </c>
      <c r="P13" s="65">
        <v>0.68765999999999994</v>
      </c>
      <c r="Q13" s="65">
        <v>0.68765999999999994</v>
      </c>
      <c r="R13" s="65">
        <v>0.68765999999999994</v>
      </c>
      <c r="S13" s="65">
        <v>0.35913999999999996</v>
      </c>
      <c r="T13" s="65">
        <v>0.66320999999999997</v>
      </c>
      <c r="U13" s="65">
        <v>0.68555999999999995</v>
      </c>
      <c r="V13" s="65">
        <v>0.69947999999999999</v>
      </c>
      <c r="W13" s="65">
        <v>0.66120999999999996</v>
      </c>
      <c r="X13" s="65">
        <v>0.62788999999999995</v>
      </c>
      <c r="Y13" s="65">
        <v>0.65325999999999995</v>
      </c>
      <c r="Z13" s="65">
        <v>0.64230999999999994</v>
      </c>
      <c r="AA13" s="65">
        <v>0.68865999999999994</v>
      </c>
      <c r="AB13" s="65">
        <v>0.69041999999999992</v>
      </c>
      <c r="AC13" s="65">
        <v>0.70719999999999994</v>
      </c>
      <c r="AD13" s="65">
        <v>0.71131</v>
      </c>
      <c r="AE13" s="65">
        <v>0.71131</v>
      </c>
      <c r="AF13" s="65">
        <v>0.69450999999999996</v>
      </c>
    </row>
    <row r="14" spans="1:35" ht="21" customHeight="1" x14ac:dyDescent="0.4">
      <c r="A14" s="18" t="s">
        <v>6</v>
      </c>
      <c r="B14" s="65">
        <v>0.49435699999999999</v>
      </c>
      <c r="C14" s="65">
        <v>0.36203799999999997</v>
      </c>
      <c r="D14" s="65">
        <v>0.43776399999999999</v>
      </c>
      <c r="E14" s="65">
        <v>0.36005199999999998</v>
      </c>
      <c r="F14" s="65">
        <v>0.32040999999999997</v>
      </c>
      <c r="G14" s="65">
        <v>0.31876099999999996</v>
      </c>
      <c r="H14" s="65">
        <v>0.36750499999999997</v>
      </c>
      <c r="I14" s="65">
        <v>0.36750499999999997</v>
      </c>
      <c r="J14" s="65">
        <v>0.35374</v>
      </c>
      <c r="K14" s="65">
        <v>0.49957299999999999</v>
      </c>
      <c r="L14" s="65">
        <v>0.52011699999999994</v>
      </c>
      <c r="M14" s="65">
        <v>0.48733099999999996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0.55616999999999994</v>
      </c>
    </row>
    <row r="15" spans="1:35" ht="21" customHeight="1" x14ac:dyDescent="0.4">
      <c r="A15" s="18" t="s">
        <v>7</v>
      </c>
      <c r="B15" s="65">
        <v>0.24459599999999998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0.38372400000000001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0.389708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5">
        <v>0.30144399999999999</v>
      </c>
      <c r="Z15" s="65">
        <v>0</v>
      </c>
      <c r="AA15" s="65">
        <v>0</v>
      </c>
      <c r="AB15" s="65">
        <v>0</v>
      </c>
      <c r="AC15" s="65">
        <v>0</v>
      </c>
      <c r="AD15" s="65">
        <v>0</v>
      </c>
      <c r="AE15" s="65">
        <v>0.30518400000000001</v>
      </c>
      <c r="AF15" s="65">
        <v>0</v>
      </c>
    </row>
    <row r="16" spans="1:35" ht="21" customHeight="1" x14ac:dyDescent="0.4">
      <c r="B16" s="16">
        <f>SUM(B11:B15)</f>
        <v>24.727893000000002</v>
      </c>
      <c r="C16" s="16">
        <f t="shared" ref="C16:AE16" si="1">SUM(C11:C15)</f>
        <v>18.861427999999997</v>
      </c>
      <c r="D16" s="16">
        <f t="shared" si="1"/>
        <v>16.927954000000003</v>
      </c>
      <c r="E16" s="16">
        <f t="shared" si="1"/>
        <v>18.903492</v>
      </c>
      <c r="F16" s="16">
        <f t="shared" si="1"/>
        <v>20.047969999999996</v>
      </c>
      <c r="G16" s="16">
        <f t="shared" si="1"/>
        <v>19.262390999999997</v>
      </c>
      <c r="H16" s="16">
        <f t="shared" si="1"/>
        <v>23.429684999999999</v>
      </c>
      <c r="I16" s="16">
        <f t="shared" si="1"/>
        <v>22.797365000000003</v>
      </c>
      <c r="J16" s="16">
        <v>15.8</v>
      </c>
      <c r="K16" s="16">
        <f t="shared" si="1"/>
        <v>23.837187</v>
      </c>
      <c r="L16" s="16">
        <f t="shared" si="1"/>
        <v>20.159266999999996</v>
      </c>
      <c r="M16" s="16">
        <f t="shared" si="1"/>
        <v>22.462991000000002</v>
      </c>
      <c r="N16" s="16">
        <f t="shared" si="1"/>
        <v>19.009769999999996</v>
      </c>
      <c r="O16" s="16">
        <f t="shared" si="1"/>
        <v>21.290539999999996</v>
      </c>
      <c r="P16" s="16">
        <f t="shared" si="1"/>
        <v>24.575959999999998</v>
      </c>
      <c r="Q16" s="16">
        <f t="shared" si="1"/>
        <v>17.270960000000002</v>
      </c>
      <c r="R16" s="16">
        <f t="shared" si="1"/>
        <v>20.44426</v>
      </c>
      <c r="S16" s="16">
        <f t="shared" si="1"/>
        <v>19.931647999999999</v>
      </c>
      <c r="T16" s="16">
        <f t="shared" si="1"/>
        <v>24.172109999999996</v>
      </c>
      <c r="U16" s="16">
        <f t="shared" si="1"/>
        <v>17.010059999999999</v>
      </c>
      <c r="V16" s="16">
        <f t="shared" si="1"/>
        <v>22.945980000000002</v>
      </c>
      <c r="W16" s="16">
        <f t="shared" si="1"/>
        <v>18.35331</v>
      </c>
      <c r="X16" s="16">
        <f t="shared" si="1"/>
        <v>19.519590000000001</v>
      </c>
      <c r="Y16" s="16">
        <f t="shared" si="1"/>
        <v>23.277303999999997</v>
      </c>
      <c r="Z16" s="16">
        <f t="shared" si="1"/>
        <v>20.872409999999999</v>
      </c>
      <c r="AA16" s="16">
        <f t="shared" si="1"/>
        <v>20.999059999999997</v>
      </c>
      <c r="AB16" s="16">
        <f t="shared" si="1"/>
        <v>19.529953333333335</v>
      </c>
      <c r="AC16" s="16">
        <f t="shared" si="1"/>
        <v>21.479733333333336</v>
      </c>
      <c r="AD16" s="16">
        <f t="shared" si="1"/>
        <v>24.158443333333331</v>
      </c>
      <c r="AE16" s="16">
        <f t="shared" si="1"/>
        <v>17.337394</v>
      </c>
      <c r="AF16" s="16">
        <f>AVERAGE(C16:AE16)</f>
        <v>20.505800551724143</v>
      </c>
    </row>
    <row r="17" spans="1:33" ht="21" customHeight="1" x14ac:dyDescent="0.4">
      <c r="A17" s="16" t="s">
        <v>40</v>
      </c>
    </row>
    <row r="18" spans="1:33" ht="21" customHeight="1" x14ac:dyDescent="0.4">
      <c r="A18" s="18" t="s">
        <v>8</v>
      </c>
      <c r="B18" s="61">
        <v>14.03</v>
      </c>
      <c r="C18" s="61">
        <v>15.56</v>
      </c>
      <c r="D18" s="61">
        <v>14.17</v>
      </c>
      <c r="E18" s="61">
        <v>15.25</v>
      </c>
      <c r="F18" s="61">
        <v>14.91</v>
      </c>
      <c r="G18" s="61">
        <v>15.52</v>
      </c>
      <c r="H18" s="61">
        <v>16.61</v>
      </c>
      <c r="I18" s="61">
        <v>16.97</v>
      </c>
      <c r="J18" s="61">
        <v>17.28</v>
      </c>
      <c r="K18" s="61">
        <v>18.170000000000002</v>
      </c>
      <c r="L18" s="61">
        <v>16.86</v>
      </c>
      <c r="M18" s="61">
        <v>16.11</v>
      </c>
      <c r="N18" s="61">
        <v>16.45</v>
      </c>
      <c r="O18" s="61">
        <v>16.28</v>
      </c>
      <c r="P18" s="61">
        <v>16.79</v>
      </c>
      <c r="Q18" s="61">
        <v>16.68</v>
      </c>
      <c r="R18" s="61">
        <v>16.46</v>
      </c>
      <c r="S18" s="61">
        <v>16.7</v>
      </c>
      <c r="T18" s="61">
        <v>16.489999999999998</v>
      </c>
      <c r="U18" s="61">
        <v>15.06</v>
      </c>
      <c r="V18" s="61">
        <v>15.47</v>
      </c>
      <c r="W18" s="61">
        <v>15.38</v>
      </c>
      <c r="X18" s="61">
        <v>14.91</v>
      </c>
      <c r="Y18" s="61">
        <v>14.17</v>
      </c>
      <c r="Z18" s="61">
        <v>15.39</v>
      </c>
      <c r="AA18" s="61">
        <v>14.69</v>
      </c>
      <c r="AB18" s="61">
        <v>14.36</v>
      </c>
      <c r="AC18" s="61">
        <v>15.88</v>
      </c>
      <c r="AD18" s="61">
        <v>16.23</v>
      </c>
      <c r="AE18" s="61">
        <v>15.42</v>
      </c>
      <c r="AF18" s="16"/>
      <c r="AG18" s="18" t="s">
        <v>36</v>
      </c>
    </row>
    <row r="19" spans="1:33" ht="21" customHeight="1" x14ac:dyDescent="0.4">
      <c r="A19" s="18" t="s">
        <v>26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18">
        <f>SUM(B19:AE19)</f>
        <v>0</v>
      </c>
      <c r="AG19" s="18">
        <f>SUM(C19:AF19)</f>
        <v>0</v>
      </c>
    </row>
    <row r="20" spans="1:33" ht="21" customHeight="1" x14ac:dyDescent="0.4">
      <c r="A20" s="18" t="s">
        <v>9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</row>
    <row r="21" spans="1:33" ht="21" customHeight="1" x14ac:dyDescent="0.4">
      <c r="A21" s="18" t="s">
        <v>23</v>
      </c>
      <c r="B21" s="61">
        <v>35</v>
      </c>
      <c r="C21" s="61">
        <v>44</v>
      </c>
      <c r="D21" s="61">
        <v>50</v>
      </c>
      <c r="E21" s="61">
        <v>59</v>
      </c>
      <c r="F21" s="61">
        <v>84</v>
      </c>
      <c r="G21" s="61">
        <v>88</v>
      </c>
      <c r="H21" s="61">
        <v>85</v>
      </c>
      <c r="I21" s="61">
        <v>85</v>
      </c>
      <c r="J21" s="61">
        <v>68</v>
      </c>
      <c r="K21" s="61">
        <v>84</v>
      </c>
      <c r="L21" s="61">
        <v>50</v>
      </c>
      <c r="M21" s="61">
        <v>56</v>
      </c>
      <c r="N21" s="61">
        <v>53</v>
      </c>
      <c r="O21" s="61">
        <v>87</v>
      </c>
      <c r="P21" s="61">
        <v>56</v>
      </c>
      <c r="Q21" s="61">
        <v>64</v>
      </c>
      <c r="R21" s="61">
        <v>65</v>
      </c>
      <c r="S21" s="61">
        <v>44</v>
      </c>
      <c r="T21" s="61">
        <v>55</v>
      </c>
      <c r="U21" s="61">
        <v>55</v>
      </c>
      <c r="V21" s="66">
        <v>55</v>
      </c>
      <c r="W21" s="66">
        <v>88</v>
      </c>
      <c r="X21" s="66">
        <v>110</v>
      </c>
      <c r="Y21" s="66">
        <v>61</v>
      </c>
      <c r="Z21" s="66">
        <v>70</v>
      </c>
      <c r="AA21" s="66">
        <v>57</v>
      </c>
      <c r="AB21" s="66">
        <v>75</v>
      </c>
      <c r="AC21" s="66">
        <v>55</v>
      </c>
      <c r="AD21" s="66">
        <v>65</v>
      </c>
      <c r="AE21" s="66">
        <v>71</v>
      </c>
    </row>
    <row r="22" spans="1:33" ht="21" customHeight="1" x14ac:dyDescent="0.4">
      <c r="A22" s="18" t="s">
        <v>22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6"/>
      <c r="W22" s="66"/>
      <c r="X22" s="66"/>
      <c r="Y22" s="66"/>
      <c r="Z22" s="66"/>
      <c r="AA22" s="66"/>
      <c r="AB22" s="66"/>
      <c r="AC22" s="66"/>
      <c r="AD22" s="66"/>
      <c r="AE22" s="66"/>
    </row>
    <row r="23" spans="1:33" ht="21" customHeight="1" x14ac:dyDescent="0.4">
      <c r="A23" s="18" t="s">
        <v>24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6"/>
      <c r="W23" s="66"/>
      <c r="X23" s="66"/>
      <c r="Y23" s="66"/>
      <c r="Z23" s="66"/>
      <c r="AA23" s="66"/>
      <c r="AB23" s="66"/>
      <c r="AC23" s="66"/>
      <c r="AD23" s="66"/>
      <c r="AE23" s="66"/>
    </row>
    <row r="24" spans="1:33" ht="21" customHeight="1" x14ac:dyDescent="0.4">
      <c r="A24" s="18" t="s">
        <v>25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6"/>
      <c r="W24" s="66"/>
      <c r="X24" s="66"/>
      <c r="Y24" s="66"/>
      <c r="Z24" s="66"/>
      <c r="AA24" s="66"/>
      <c r="AB24" s="66"/>
      <c r="AC24" s="66"/>
      <c r="AD24" s="66"/>
      <c r="AE24" s="66"/>
    </row>
    <row r="25" spans="1:33" ht="21" customHeight="1" x14ac:dyDescent="0.4">
      <c r="A25" s="18" t="s">
        <v>17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6"/>
      <c r="W25" s="66"/>
      <c r="X25" s="66"/>
      <c r="Y25" s="66"/>
      <c r="Z25" s="66"/>
      <c r="AA25" s="66"/>
      <c r="AB25" s="66"/>
      <c r="AC25" s="66"/>
      <c r="AD25" s="66"/>
      <c r="AE25" s="66"/>
    </row>
    <row r="26" spans="1:33" ht="21" customHeight="1" x14ac:dyDescent="0.4">
      <c r="A26" s="18" t="s">
        <v>5</v>
      </c>
      <c r="B26" s="61">
        <v>0.7</v>
      </c>
      <c r="C26" s="61">
        <v>0.7</v>
      </c>
      <c r="D26" s="61">
        <v>0.7</v>
      </c>
      <c r="E26" s="61">
        <v>0.7</v>
      </c>
      <c r="F26" s="61">
        <v>0.7</v>
      </c>
      <c r="G26" s="61">
        <v>0.7</v>
      </c>
      <c r="H26" s="61">
        <v>0.7</v>
      </c>
      <c r="I26" s="61">
        <v>0.7</v>
      </c>
      <c r="J26" s="61">
        <v>0.7</v>
      </c>
      <c r="K26" s="61">
        <v>0.7</v>
      </c>
      <c r="L26" s="61">
        <v>0.7</v>
      </c>
      <c r="M26" s="61">
        <v>0.7</v>
      </c>
      <c r="N26" s="61">
        <v>0.7</v>
      </c>
      <c r="O26" s="61">
        <v>0.7</v>
      </c>
      <c r="P26" s="61">
        <v>0.68</v>
      </c>
      <c r="Q26" s="61">
        <v>0.68</v>
      </c>
      <c r="R26" s="61">
        <v>0.68</v>
      </c>
      <c r="S26" s="61">
        <v>0.68</v>
      </c>
      <c r="T26" s="61">
        <v>0.68</v>
      </c>
      <c r="U26" s="61">
        <v>0.68</v>
      </c>
      <c r="V26" s="61">
        <v>0.68</v>
      </c>
      <c r="W26" s="61">
        <v>0.68</v>
      </c>
      <c r="X26" s="61">
        <v>0.68</v>
      </c>
      <c r="Y26" s="61">
        <v>0.68</v>
      </c>
      <c r="Z26" s="61">
        <v>0.68</v>
      </c>
      <c r="AA26" s="61">
        <v>0.68</v>
      </c>
      <c r="AB26" s="61">
        <v>0.68</v>
      </c>
      <c r="AC26" s="61">
        <v>0.68</v>
      </c>
      <c r="AD26" s="61">
        <v>0.68</v>
      </c>
      <c r="AE26" s="61">
        <v>0.68</v>
      </c>
    </row>
    <row r="27" spans="1:33" ht="21" customHeight="1" x14ac:dyDescent="0.4">
      <c r="A27" s="18" t="s">
        <v>10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</row>
    <row r="28" spans="1:33" ht="21" customHeight="1" x14ac:dyDescent="0.4">
      <c r="A28" s="18" t="s">
        <v>7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</row>
    <row r="29" spans="1:33" ht="21" customHeight="1" x14ac:dyDescent="0.4">
      <c r="B29" s="16">
        <f>SUM(B18+B19+B20+B25+B26+B27+B28)</f>
        <v>14.729999999999999</v>
      </c>
      <c r="C29" s="16">
        <f t="shared" ref="C29:AE29" si="2">SUM(C18+C19+C20+C25+C26+C27+C28)</f>
        <v>16.260000000000002</v>
      </c>
      <c r="D29" s="16">
        <f t="shared" si="2"/>
        <v>14.87</v>
      </c>
      <c r="E29" s="16">
        <f t="shared" si="2"/>
        <v>15.95</v>
      </c>
      <c r="F29" s="16">
        <f t="shared" si="2"/>
        <v>15.61</v>
      </c>
      <c r="G29" s="16">
        <f t="shared" si="2"/>
        <v>16.22</v>
      </c>
      <c r="H29" s="16">
        <f t="shared" si="2"/>
        <v>17.309999999999999</v>
      </c>
      <c r="I29" s="16">
        <f t="shared" si="2"/>
        <v>17.669999999999998</v>
      </c>
      <c r="J29" s="16">
        <f t="shared" si="2"/>
        <v>17.98</v>
      </c>
      <c r="K29" s="16">
        <f t="shared" si="2"/>
        <v>18.87</v>
      </c>
      <c r="L29" s="16">
        <f t="shared" si="2"/>
        <v>17.559999999999999</v>
      </c>
      <c r="M29" s="16">
        <f t="shared" si="2"/>
        <v>16.809999999999999</v>
      </c>
      <c r="N29" s="16">
        <f t="shared" si="2"/>
        <v>17.149999999999999</v>
      </c>
      <c r="O29" s="16">
        <f t="shared" si="2"/>
        <v>16.98</v>
      </c>
      <c r="P29" s="16">
        <f t="shared" si="2"/>
        <v>17.47</v>
      </c>
      <c r="Q29" s="16">
        <f t="shared" si="2"/>
        <v>17.36</v>
      </c>
      <c r="R29" s="16">
        <f t="shared" si="2"/>
        <v>17.14</v>
      </c>
      <c r="S29" s="16">
        <f t="shared" si="2"/>
        <v>17.38</v>
      </c>
      <c r="T29" s="16">
        <f t="shared" si="2"/>
        <v>17.169999999999998</v>
      </c>
      <c r="U29" s="16">
        <f t="shared" si="2"/>
        <v>15.74</v>
      </c>
      <c r="V29" s="16">
        <f t="shared" si="2"/>
        <v>16.150000000000002</v>
      </c>
      <c r="W29" s="16">
        <f t="shared" si="2"/>
        <v>16.060000000000002</v>
      </c>
      <c r="X29" s="16">
        <f t="shared" si="2"/>
        <v>15.59</v>
      </c>
      <c r="Y29" s="16">
        <f t="shared" si="2"/>
        <v>14.85</v>
      </c>
      <c r="Z29" s="16">
        <f t="shared" si="2"/>
        <v>16.07</v>
      </c>
      <c r="AA29" s="16">
        <f t="shared" si="2"/>
        <v>15.37</v>
      </c>
      <c r="AB29" s="16">
        <f t="shared" si="2"/>
        <v>15.04</v>
      </c>
      <c r="AC29" s="16">
        <f t="shared" si="2"/>
        <v>16.560000000000002</v>
      </c>
      <c r="AD29" s="16">
        <f t="shared" si="2"/>
        <v>16.91</v>
      </c>
      <c r="AE29" s="16">
        <f t="shared" si="2"/>
        <v>16.100000000000001</v>
      </c>
      <c r="AF29" s="16">
        <f>AVERAGE(C29:AE29)</f>
        <v>16.558620689655175</v>
      </c>
    </row>
    <row r="30" spans="1:33" ht="21" customHeight="1" x14ac:dyDescent="0.4">
      <c r="A30" s="16" t="s">
        <v>11</v>
      </c>
      <c r="M30" s="16"/>
      <c r="AG30" s="18" t="s">
        <v>37</v>
      </c>
    </row>
    <row r="31" spans="1:33" ht="21" customHeight="1" x14ac:dyDescent="0.4">
      <c r="A31" s="18" t="s">
        <v>12</v>
      </c>
      <c r="B31" s="59"/>
      <c r="C31" s="59"/>
      <c r="D31" s="59"/>
      <c r="E31" s="59"/>
      <c r="F31" s="59"/>
      <c r="G31" s="59">
        <v>1.2230000000000003</v>
      </c>
      <c r="H31" s="59">
        <v>1.4090000000000003</v>
      </c>
      <c r="I31" s="59">
        <v>1.3530000000000002</v>
      </c>
      <c r="J31" s="59">
        <v>2.198</v>
      </c>
      <c r="K31" s="59">
        <v>3.164000000000001</v>
      </c>
      <c r="L31" s="59">
        <v>2.3210000000000006</v>
      </c>
      <c r="M31" s="59">
        <v>1.7665999999999999</v>
      </c>
      <c r="N31" s="59">
        <v>1.6613333333333331</v>
      </c>
      <c r="O31" s="59">
        <v>1.4663333333333333</v>
      </c>
      <c r="P31" s="59">
        <v>1.4726666666666668</v>
      </c>
      <c r="Q31" s="59">
        <v>1.5519999999999998</v>
      </c>
      <c r="R31" s="59">
        <v>2.2053333333333334</v>
      </c>
      <c r="S31" s="59"/>
      <c r="T31" s="59"/>
      <c r="U31" s="59">
        <v>1.6623076923076927</v>
      </c>
      <c r="V31" s="59">
        <v>1.5629999999999999</v>
      </c>
      <c r="W31" s="59">
        <v>1.1210000000000002</v>
      </c>
      <c r="X31" s="59">
        <v>2.0480000000000009</v>
      </c>
      <c r="Y31" s="59">
        <v>2.1269999999999993</v>
      </c>
      <c r="Z31" s="59">
        <v>2.0670000000000002</v>
      </c>
      <c r="AA31" s="59">
        <v>1.8114615384615387</v>
      </c>
      <c r="AB31" s="59">
        <v>0.45092307692307682</v>
      </c>
      <c r="AC31" s="59">
        <v>2.2741538461538466</v>
      </c>
      <c r="AD31" s="59">
        <v>2.176000000000001</v>
      </c>
      <c r="AE31" s="59">
        <v>1.7470000000000001</v>
      </c>
      <c r="AF31" s="59">
        <v>1.6690000000000003</v>
      </c>
      <c r="AG31" s="18" t="s">
        <v>34</v>
      </c>
    </row>
    <row r="32" spans="1:33" ht="21" customHeight="1" x14ac:dyDescent="0.4">
      <c r="A32" s="18" t="s">
        <v>27</v>
      </c>
      <c r="B32" s="18">
        <v>1.292</v>
      </c>
      <c r="C32" s="18">
        <v>1.5349999999999999</v>
      </c>
      <c r="D32" s="18">
        <v>1.6376315789473679</v>
      </c>
      <c r="E32" s="18">
        <v>1.6480769230769228</v>
      </c>
      <c r="F32" s="18">
        <v>1.1640769230769235</v>
      </c>
      <c r="G32" s="62"/>
      <c r="H32" s="59"/>
      <c r="I32" s="59"/>
      <c r="J32" s="59"/>
      <c r="L32" s="59"/>
      <c r="M32" s="59"/>
      <c r="N32" s="59"/>
      <c r="O32" s="59"/>
      <c r="S32" s="59">
        <v>2.3825999999999992</v>
      </c>
      <c r="T32" s="59">
        <v>1.7381538461538466</v>
      </c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</row>
    <row r="33" spans="1:32" ht="21" customHeight="1" x14ac:dyDescent="0.4">
      <c r="A33" s="18" t="s">
        <v>4</v>
      </c>
      <c r="B33" s="18">
        <v>1.4228000000000001</v>
      </c>
      <c r="C33" s="18">
        <v>1.4402000000000001</v>
      </c>
      <c r="D33" s="18">
        <v>1.4695</v>
      </c>
      <c r="E33" s="18">
        <v>1.3543000000000001</v>
      </c>
      <c r="F33" s="18">
        <v>1.448</v>
      </c>
      <c r="G33" s="18">
        <v>1.448</v>
      </c>
      <c r="H33" s="18">
        <v>1.4350000000000001</v>
      </c>
      <c r="I33" s="18">
        <v>1.4193</v>
      </c>
      <c r="J33" s="18">
        <v>1.4734</v>
      </c>
      <c r="K33" s="18">
        <v>1.4032</v>
      </c>
      <c r="L33" s="18">
        <v>1.0817999999999999</v>
      </c>
      <c r="M33" s="18">
        <v>1.4394</v>
      </c>
      <c r="N33" s="18">
        <v>1.4156</v>
      </c>
      <c r="O33" s="18">
        <v>1.4359000000000002</v>
      </c>
      <c r="P33" s="18">
        <v>1.4801</v>
      </c>
      <c r="Q33" s="18">
        <v>1.3602000000000001</v>
      </c>
      <c r="R33" s="18">
        <v>1.3602000000000001</v>
      </c>
      <c r="S33" s="18">
        <v>2.2435</v>
      </c>
      <c r="T33" s="18">
        <v>1.3828</v>
      </c>
      <c r="U33" s="18">
        <v>1.4242999999999999</v>
      </c>
      <c r="V33" s="18">
        <v>1.5149000000000001</v>
      </c>
      <c r="W33" s="18">
        <v>1.4169</v>
      </c>
      <c r="X33" s="18">
        <v>1.3782999999999999</v>
      </c>
      <c r="Y33" s="18">
        <v>1.4674</v>
      </c>
      <c r="Z33" s="18">
        <v>1.3754000000000002</v>
      </c>
      <c r="AA33" s="18">
        <v>1.3862999999999999</v>
      </c>
      <c r="AB33" s="18">
        <v>1.4545999999999999</v>
      </c>
      <c r="AC33" s="18">
        <v>1.3964000000000001</v>
      </c>
      <c r="AD33" s="18">
        <v>1.3964000000000001</v>
      </c>
      <c r="AE33" s="18">
        <v>1.4053</v>
      </c>
      <c r="AF33" s="18">
        <v>1.2182999999999999</v>
      </c>
    </row>
    <row r="34" spans="1:32" ht="21" customHeight="1" x14ac:dyDescent="0.4">
      <c r="A34" s="18" t="s">
        <v>13</v>
      </c>
      <c r="M34" s="16"/>
    </row>
    <row r="35" spans="1:32" ht="21" customHeight="1" x14ac:dyDescent="0.4">
      <c r="A35" s="18" t="s">
        <v>10</v>
      </c>
      <c r="M35" s="16"/>
    </row>
    <row r="36" spans="1:32" ht="21" customHeight="1" x14ac:dyDescent="0.4">
      <c r="A36" s="16"/>
      <c r="B36" s="16">
        <f t="shared" ref="B36:AE36" si="3">SUM(B31:B35)</f>
        <v>2.7148000000000003</v>
      </c>
      <c r="C36" s="16">
        <f t="shared" si="3"/>
        <v>2.9752000000000001</v>
      </c>
      <c r="D36" s="16">
        <f t="shared" si="3"/>
        <v>3.1071315789473681</v>
      </c>
      <c r="E36" s="16">
        <f t="shared" si="3"/>
        <v>3.0023769230769228</v>
      </c>
      <c r="F36" s="16">
        <f t="shared" si="3"/>
        <v>2.6120769230769234</v>
      </c>
      <c r="G36" s="16">
        <f t="shared" si="3"/>
        <v>2.6710000000000003</v>
      </c>
      <c r="H36" s="16">
        <f t="shared" si="3"/>
        <v>2.8440000000000003</v>
      </c>
      <c r="I36" s="16">
        <f t="shared" si="3"/>
        <v>2.7723000000000004</v>
      </c>
      <c r="J36" s="16">
        <f t="shared" si="3"/>
        <v>3.6714000000000002</v>
      </c>
      <c r="K36" s="16">
        <f t="shared" si="3"/>
        <v>4.5672000000000015</v>
      </c>
      <c r="L36" s="16">
        <f t="shared" si="3"/>
        <v>3.4028000000000005</v>
      </c>
      <c r="M36" s="16">
        <f t="shared" si="3"/>
        <v>3.206</v>
      </c>
      <c r="N36" s="16">
        <f t="shared" si="3"/>
        <v>3.0769333333333329</v>
      </c>
      <c r="O36" s="16">
        <f t="shared" si="3"/>
        <v>2.9022333333333332</v>
      </c>
      <c r="P36" s="16">
        <f t="shared" si="3"/>
        <v>2.9527666666666668</v>
      </c>
      <c r="Q36" s="16">
        <f t="shared" si="3"/>
        <v>2.9121999999999999</v>
      </c>
      <c r="R36" s="16">
        <f t="shared" si="3"/>
        <v>3.5655333333333337</v>
      </c>
      <c r="S36" s="16">
        <f t="shared" si="3"/>
        <v>4.6260999999999992</v>
      </c>
      <c r="T36" s="16">
        <f t="shared" si="3"/>
        <v>3.1209538461538466</v>
      </c>
      <c r="U36" s="16">
        <f t="shared" si="3"/>
        <v>3.0866076923076928</v>
      </c>
      <c r="V36" s="16">
        <f t="shared" si="3"/>
        <v>3.0779000000000001</v>
      </c>
      <c r="W36" s="16">
        <f t="shared" si="3"/>
        <v>2.5379000000000005</v>
      </c>
      <c r="X36" s="16">
        <f t="shared" si="3"/>
        <v>3.4263000000000008</v>
      </c>
      <c r="Y36" s="16">
        <f t="shared" si="3"/>
        <v>3.5943999999999994</v>
      </c>
      <c r="Z36" s="16">
        <f t="shared" si="3"/>
        <v>3.4424000000000001</v>
      </c>
      <c r="AA36" s="16">
        <f t="shared" si="3"/>
        <v>3.1977615384615383</v>
      </c>
      <c r="AB36" s="16">
        <f t="shared" si="3"/>
        <v>1.9055230769230767</v>
      </c>
      <c r="AC36" s="16">
        <f t="shared" si="3"/>
        <v>3.6705538461538465</v>
      </c>
      <c r="AD36" s="16">
        <f t="shared" si="3"/>
        <v>3.5724000000000009</v>
      </c>
      <c r="AE36" s="16">
        <f t="shared" si="3"/>
        <v>3.1523000000000003</v>
      </c>
      <c r="AF36" s="16">
        <f>AVERAGE(B36:AE36)</f>
        <v>3.1789017363922625</v>
      </c>
    </row>
    <row r="37" spans="1:32" ht="21" customHeight="1" x14ac:dyDescent="0.4">
      <c r="A37" s="16" t="s">
        <v>30</v>
      </c>
      <c r="AF37" s="16"/>
    </row>
    <row r="38" spans="1:32" ht="21" customHeight="1" x14ac:dyDescent="0.4">
      <c r="A38" s="18" t="s">
        <v>4</v>
      </c>
      <c r="B38" s="30">
        <v>0.4</v>
      </c>
      <c r="C38" s="30">
        <v>0.4</v>
      </c>
      <c r="D38" s="30">
        <v>0.4</v>
      </c>
      <c r="E38" s="30">
        <v>0.5</v>
      </c>
      <c r="F38" s="30">
        <v>0.5</v>
      </c>
      <c r="G38" s="30">
        <v>0.5</v>
      </c>
      <c r="H38" s="30">
        <v>0.5</v>
      </c>
      <c r="I38" s="30">
        <v>0.5</v>
      </c>
      <c r="J38" s="30">
        <v>0.5</v>
      </c>
      <c r="K38" s="30">
        <v>0.5</v>
      </c>
      <c r="L38" s="30">
        <v>0.5</v>
      </c>
      <c r="M38" s="30">
        <v>0.8</v>
      </c>
      <c r="N38" s="30">
        <v>0.3</v>
      </c>
      <c r="O38" s="30">
        <v>0.5</v>
      </c>
      <c r="P38" s="30">
        <v>0.5</v>
      </c>
      <c r="Q38" s="30">
        <v>0.7</v>
      </c>
      <c r="R38" s="30">
        <v>0.3</v>
      </c>
      <c r="S38" s="30">
        <v>0.7</v>
      </c>
      <c r="T38" s="30">
        <v>0.3</v>
      </c>
      <c r="U38" s="30">
        <v>0.3</v>
      </c>
      <c r="V38" s="30">
        <v>0.5</v>
      </c>
      <c r="W38" s="30">
        <v>0.5</v>
      </c>
      <c r="X38" s="30">
        <v>0.4</v>
      </c>
      <c r="Y38" s="30">
        <v>0.6</v>
      </c>
      <c r="Z38" s="30">
        <v>3.4</v>
      </c>
      <c r="AA38" s="30">
        <v>0.6</v>
      </c>
      <c r="AB38" s="30">
        <v>0.4</v>
      </c>
      <c r="AC38" s="30">
        <v>0.4</v>
      </c>
      <c r="AD38" s="30">
        <v>0.7</v>
      </c>
      <c r="AE38" s="30">
        <v>0.3</v>
      </c>
      <c r="AF38" s="30">
        <v>0.5</v>
      </c>
    </row>
    <row r="39" spans="1:32" ht="21" customHeight="1" x14ac:dyDescent="0.4">
      <c r="A39" s="18" t="s">
        <v>15</v>
      </c>
      <c r="B39" s="63">
        <f t="shared" ref="B39:AE39" si="4">B9+B16+B29+B36+B38</f>
        <v>56.913292750000004</v>
      </c>
      <c r="C39" s="63">
        <f t="shared" si="4"/>
        <v>53.537277749999994</v>
      </c>
      <c r="D39" s="63">
        <f t="shared" si="4"/>
        <v>54.010431828947368</v>
      </c>
      <c r="E39" s="63">
        <f t="shared" si="4"/>
        <v>53.986835173076926</v>
      </c>
      <c r="F39" s="63">
        <f t="shared" si="4"/>
        <v>54.998054173076923</v>
      </c>
      <c r="G39" s="63">
        <f t="shared" si="4"/>
        <v>57.031021499999994</v>
      </c>
      <c r="H39" s="63">
        <f t="shared" si="4"/>
        <v>61.470622999999996</v>
      </c>
      <c r="I39" s="63">
        <f t="shared" si="4"/>
        <v>61.231524000000007</v>
      </c>
      <c r="J39" s="63">
        <f t="shared" si="4"/>
        <v>53.97915175</v>
      </c>
      <c r="K39" s="63">
        <f t="shared" si="4"/>
        <v>67.871350500000005</v>
      </c>
      <c r="L39" s="63">
        <f t="shared" si="4"/>
        <v>60.011086999999989</v>
      </c>
      <c r="M39" s="63">
        <f t="shared" si="4"/>
        <v>60.101759749999999</v>
      </c>
      <c r="N39" s="63">
        <f t="shared" si="4"/>
        <v>56.365137333333323</v>
      </c>
      <c r="O39" s="63">
        <f t="shared" si="4"/>
        <v>57.829725583333335</v>
      </c>
      <c r="P39" s="63">
        <f t="shared" si="4"/>
        <v>62.872427916666666</v>
      </c>
      <c r="Q39" s="63">
        <f t="shared" si="4"/>
        <v>56.355548750000004</v>
      </c>
      <c r="R39" s="63">
        <f t="shared" si="4"/>
        <v>58.633088833333332</v>
      </c>
      <c r="S39" s="63">
        <f t="shared" si="4"/>
        <v>59.659690250000004</v>
      </c>
      <c r="T39" s="63">
        <f t="shared" si="4"/>
        <v>61.527274846153837</v>
      </c>
      <c r="U39" s="63">
        <f t="shared" si="4"/>
        <v>52.960112692307696</v>
      </c>
      <c r="V39" s="63">
        <f t="shared" si="4"/>
        <v>59.473333000000011</v>
      </c>
      <c r="W39" s="63">
        <f t="shared" si="4"/>
        <v>54.242864000000004</v>
      </c>
      <c r="X39" s="63">
        <f t="shared" si="4"/>
        <v>54.962460499999999</v>
      </c>
      <c r="Y39" s="63">
        <f t="shared" si="4"/>
        <v>58.212144000000002</v>
      </c>
      <c r="Z39" s="63">
        <f t="shared" si="4"/>
        <v>59.613589249999997</v>
      </c>
      <c r="AA39" s="63">
        <f t="shared" si="4"/>
        <v>57.718898288461538</v>
      </c>
      <c r="AB39" s="63">
        <f t="shared" si="4"/>
        <v>53.941444410256409</v>
      </c>
      <c r="AC39" s="63">
        <f t="shared" si="4"/>
        <v>58.318516679487182</v>
      </c>
      <c r="AD39" s="63">
        <f t="shared" si="4"/>
        <v>63.235161583333337</v>
      </c>
      <c r="AE39" s="63">
        <f t="shared" si="4"/>
        <v>53.909496500000003</v>
      </c>
      <c r="AF39" s="16">
        <f>AVERAGE(C39:AE39)</f>
        <v>57.864138994543723</v>
      </c>
    </row>
    <row r="40" spans="1:32" ht="21" customHeight="1" x14ac:dyDescent="0.4">
      <c r="A40" s="18" t="s">
        <v>16</v>
      </c>
    </row>
    <row r="41" spans="1:32" ht="21" customHeight="1" x14ac:dyDescent="0.4">
      <c r="A41" s="16" t="s">
        <v>20</v>
      </c>
      <c r="B41" s="16">
        <f t="shared" ref="B41:AE41" si="5">B39-B40</f>
        <v>56.913292750000004</v>
      </c>
      <c r="C41" s="16">
        <f t="shared" si="5"/>
        <v>53.537277749999994</v>
      </c>
      <c r="D41" s="16">
        <f t="shared" si="5"/>
        <v>54.010431828947368</v>
      </c>
      <c r="E41" s="16">
        <f t="shared" si="5"/>
        <v>53.986835173076926</v>
      </c>
      <c r="F41" s="16">
        <f t="shared" si="5"/>
        <v>54.998054173076923</v>
      </c>
      <c r="G41" s="16">
        <f t="shared" si="5"/>
        <v>57.031021499999994</v>
      </c>
      <c r="H41" s="16">
        <f t="shared" si="5"/>
        <v>61.470622999999996</v>
      </c>
      <c r="I41" s="16">
        <f t="shared" si="5"/>
        <v>61.231524000000007</v>
      </c>
      <c r="J41" s="16">
        <f t="shared" si="5"/>
        <v>53.97915175</v>
      </c>
      <c r="K41" s="16">
        <f t="shared" si="5"/>
        <v>67.871350500000005</v>
      </c>
      <c r="L41" s="16">
        <f t="shared" si="5"/>
        <v>60.011086999999989</v>
      </c>
      <c r="M41" s="16">
        <f t="shared" si="5"/>
        <v>60.101759749999999</v>
      </c>
      <c r="N41" s="16">
        <f t="shared" si="5"/>
        <v>56.365137333333323</v>
      </c>
      <c r="O41" s="16">
        <f t="shared" si="5"/>
        <v>57.829725583333335</v>
      </c>
      <c r="P41" s="16">
        <f t="shared" si="5"/>
        <v>62.872427916666666</v>
      </c>
      <c r="Q41" s="16">
        <f t="shared" si="5"/>
        <v>56.355548750000004</v>
      </c>
      <c r="R41" s="16">
        <f t="shared" si="5"/>
        <v>58.633088833333332</v>
      </c>
      <c r="S41" s="16">
        <f t="shared" si="5"/>
        <v>59.659690250000004</v>
      </c>
      <c r="T41" s="16">
        <f t="shared" si="5"/>
        <v>61.527274846153837</v>
      </c>
      <c r="U41" s="16">
        <f t="shared" si="5"/>
        <v>52.960112692307696</v>
      </c>
      <c r="V41" s="16">
        <f t="shared" si="5"/>
        <v>59.473333000000011</v>
      </c>
      <c r="W41" s="16">
        <f t="shared" si="5"/>
        <v>54.242864000000004</v>
      </c>
      <c r="X41" s="16">
        <f t="shared" si="5"/>
        <v>54.962460499999999</v>
      </c>
      <c r="Y41" s="16">
        <f t="shared" si="5"/>
        <v>58.212144000000002</v>
      </c>
      <c r="Z41" s="16">
        <f t="shared" si="5"/>
        <v>59.613589249999997</v>
      </c>
      <c r="AA41" s="16">
        <f t="shared" si="5"/>
        <v>57.718898288461538</v>
      </c>
      <c r="AB41" s="16">
        <f t="shared" si="5"/>
        <v>53.941444410256409</v>
      </c>
      <c r="AC41" s="16">
        <f t="shared" si="5"/>
        <v>58.318516679487182</v>
      </c>
      <c r="AD41" s="16">
        <f t="shared" si="5"/>
        <v>63.235161583333337</v>
      </c>
      <c r="AE41" s="16">
        <f t="shared" si="5"/>
        <v>53.909496500000003</v>
      </c>
      <c r="AF41" s="16">
        <f>AVERAGE(B41:AE41)</f>
        <v>57.832444119725594</v>
      </c>
    </row>
    <row r="42" spans="1:32" x14ac:dyDescent="0.4">
      <c r="A42" s="16"/>
      <c r="B42" s="16"/>
      <c r="C42" s="16"/>
      <c r="D42" s="16"/>
      <c r="E42" s="16"/>
      <c r="F42" s="16"/>
      <c r="G42" s="16"/>
    </row>
    <row r="46" spans="1:32" x14ac:dyDescent="0.4">
      <c r="B46" s="64"/>
      <c r="J46" s="64"/>
      <c r="K46" s="64"/>
      <c r="L46" s="64"/>
      <c r="M46" s="64"/>
      <c r="N46" s="64"/>
      <c r="O46" s="64"/>
      <c r="P46" s="64"/>
      <c r="Q46" s="64"/>
    </row>
  </sheetData>
  <phoneticPr fontId="19" type="noConversion"/>
  <pageMargins left="0.35" right="0.21" top="0.51" bottom="0.51" header="0.5" footer="0.5"/>
  <pageSetup scale="35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42"/>
  <sheetViews>
    <sheetView zoomScale="50" zoomScaleNormal="50" zoomScalePageLayoutView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A2" sqref="A2"/>
    </sheetView>
  </sheetViews>
  <sheetFormatPr defaultColWidth="11.53515625" defaultRowHeight="20.25" customHeight="1" x14ac:dyDescent="0.4"/>
  <cols>
    <col min="1" max="1" width="32.23046875" style="26" customWidth="1"/>
    <col min="2" max="32" width="8.23046875" style="26" customWidth="1"/>
    <col min="33" max="33" width="9.765625" style="26" customWidth="1"/>
    <col min="34" max="34" width="17.23046875" style="26" customWidth="1"/>
    <col min="35" max="16384" width="11.53515625" style="26"/>
  </cols>
  <sheetData>
    <row r="1" spans="1:34" ht="21" customHeight="1" x14ac:dyDescent="0.4">
      <c r="A1" s="52" t="s">
        <v>21</v>
      </c>
    </row>
    <row r="2" spans="1:34" ht="21" customHeight="1" x14ac:dyDescent="0.4">
      <c r="A2" s="87">
        <v>45505</v>
      </c>
    </row>
    <row r="3" spans="1:34" ht="21" customHeight="1" x14ac:dyDescent="0.4">
      <c r="A3" s="40" t="s">
        <v>19</v>
      </c>
      <c r="AH3" s="40" t="s">
        <v>39</v>
      </c>
    </row>
    <row r="4" spans="1:34" ht="21" customHeight="1" x14ac:dyDescent="0.4"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  <c r="M4" s="40">
        <v>12</v>
      </c>
      <c r="N4" s="40">
        <v>13</v>
      </c>
      <c r="O4" s="40">
        <v>14</v>
      </c>
      <c r="P4" s="40">
        <v>15</v>
      </c>
      <c r="Q4" s="40">
        <v>16</v>
      </c>
      <c r="R4" s="40">
        <v>17</v>
      </c>
      <c r="S4" s="40">
        <v>18</v>
      </c>
      <c r="T4" s="40">
        <v>19</v>
      </c>
      <c r="U4" s="40">
        <v>20</v>
      </c>
      <c r="V4" s="40">
        <v>21</v>
      </c>
      <c r="W4" s="40">
        <v>22</v>
      </c>
      <c r="X4" s="40">
        <v>23</v>
      </c>
      <c r="Y4" s="40">
        <v>24</v>
      </c>
      <c r="Z4" s="40">
        <v>25</v>
      </c>
      <c r="AA4" s="40">
        <v>26</v>
      </c>
      <c r="AB4" s="40">
        <v>27</v>
      </c>
      <c r="AC4" s="40">
        <v>28</v>
      </c>
      <c r="AD4" s="40">
        <v>29</v>
      </c>
      <c r="AE4" s="40">
        <v>30</v>
      </c>
      <c r="AF4" s="40">
        <v>31</v>
      </c>
      <c r="AG4" s="40" t="s">
        <v>28</v>
      </c>
      <c r="AH4" s="40" t="s">
        <v>38</v>
      </c>
    </row>
    <row r="5" spans="1:34" ht="21" customHeight="1" x14ac:dyDescent="0.4">
      <c r="A5" s="40" t="s">
        <v>0</v>
      </c>
    </row>
    <row r="6" spans="1:34" ht="21" customHeight="1" x14ac:dyDescent="0.4">
      <c r="A6" s="26" t="s">
        <v>1</v>
      </c>
      <c r="B6" s="26">
        <v>3.9938030000000002</v>
      </c>
      <c r="C6" s="26">
        <v>3.7235689999999999</v>
      </c>
      <c r="D6" s="26">
        <v>2.5738460000000001</v>
      </c>
      <c r="E6" s="26">
        <v>2.5006379999999999</v>
      </c>
      <c r="F6" s="26">
        <v>3.5106639999999998</v>
      </c>
      <c r="G6" s="26">
        <v>2.7287469999999998</v>
      </c>
      <c r="H6" s="26">
        <v>2.9989469999999998</v>
      </c>
      <c r="I6" s="26">
        <v>0</v>
      </c>
      <c r="J6" s="26">
        <v>0.110543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2.4327000000000001E-2</v>
      </c>
      <c r="V6" s="26">
        <v>0</v>
      </c>
      <c r="W6" s="26">
        <v>0</v>
      </c>
      <c r="X6" s="26">
        <v>3.3190909999999998</v>
      </c>
      <c r="Y6" s="26">
        <v>3.4596930000000001</v>
      </c>
      <c r="Z6" s="26">
        <v>4.8540390000000002</v>
      </c>
      <c r="AA6" s="26">
        <v>5.0129549999999998</v>
      </c>
      <c r="AB6" s="26">
        <v>5.0008400000000002</v>
      </c>
      <c r="AC6" s="26">
        <v>4.9954859999999996</v>
      </c>
      <c r="AD6" s="26">
        <v>5.0005709999999999</v>
      </c>
      <c r="AE6" s="26">
        <v>4.999288</v>
      </c>
      <c r="AF6" s="26">
        <v>3.2675930000000002</v>
      </c>
      <c r="AH6" s="26" t="s">
        <v>35</v>
      </c>
    </row>
    <row r="7" spans="1:34" ht="21" customHeight="1" x14ac:dyDescent="0.4">
      <c r="A7" s="26" t="s">
        <v>2</v>
      </c>
      <c r="B7" s="26">
        <v>13.168665500000001</v>
      </c>
      <c r="C7" s="26">
        <v>14.071544999999999</v>
      </c>
      <c r="D7" s="26">
        <v>13.4436515</v>
      </c>
      <c r="E7" s="26">
        <v>12.750595000000001</v>
      </c>
      <c r="F7" s="26">
        <v>11.681316000000001</v>
      </c>
      <c r="G7" s="26">
        <v>15.419929500000002</v>
      </c>
      <c r="H7" s="26">
        <v>13.000085</v>
      </c>
      <c r="I7" s="26">
        <v>14.011804000000001</v>
      </c>
      <c r="J7" s="26">
        <v>15.264077</v>
      </c>
      <c r="K7" s="26">
        <v>14.377301499999998</v>
      </c>
      <c r="L7" s="26">
        <v>15.212165499999999</v>
      </c>
      <c r="M7" s="26">
        <v>15.767022749999999</v>
      </c>
      <c r="N7" s="26">
        <v>15.203297750000001</v>
      </c>
      <c r="O7" s="26">
        <v>15.983052250000002</v>
      </c>
      <c r="P7" s="26">
        <v>16.520493999999999</v>
      </c>
      <c r="Q7" s="26">
        <v>17.106315999999996</v>
      </c>
      <c r="R7" s="26">
        <v>16.476953000000002</v>
      </c>
      <c r="S7" s="26">
        <v>14.4440645</v>
      </c>
      <c r="T7" s="26">
        <v>16.05810125</v>
      </c>
      <c r="U7" s="26">
        <v>15.115633500000001</v>
      </c>
      <c r="V7" s="26">
        <v>14.6828115</v>
      </c>
      <c r="W7" s="26">
        <v>15.614698250000002</v>
      </c>
      <c r="X7" s="26">
        <v>12.469470749999999</v>
      </c>
      <c r="Y7" s="26">
        <v>12.275633500000001</v>
      </c>
      <c r="Z7" s="26">
        <v>12.252263750000001</v>
      </c>
      <c r="AA7" s="26">
        <v>12.054668249999999</v>
      </c>
      <c r="AB7" s="26">
        <v>12.773338750000001</v>
      </c>
      <c r="AC7" s="26">
        <v>12.968367750000001</v>
      </c>
      <c r="AD7" s="26">
        <v>11.938795749999999</v>
      </c>
      <c r="AE7" s="26">
        <v>10.388327499999999</v>
      </c>
      <c r="AF7" s="26">
        <v>10.745858250000001</v>
      </c>
      <c r="AH7" s="26" t="s">
        <v>34</v>
      </c>
    </row>
    <row r="8" spans="1:34" ht="21" customHeight="1" x14ac:dyDescent="0.4">
      <c r="B8" s="40">
        <f t="shared" ref="B8:AF8" si="0">SUM(B6:B7)</f>
        <v>17.162468500000003</v>
      </c>
      <c r="C8" s="40">
        <f t="shared" si="0"/>
        <v>17.795113999999998</v>
      </c>
      <c r="D8" s="40">
        <f t="shared" si="0"/>
        <v>16.017497500000001</v>
      </c>
      <c r="E8" s="40">
        <f t="shared" si="0"/>
        <v>15.251233000000001</v>
      </c>
      <c r="F8" s="40">
        <f t="shared" si="0"/>
        <v>15.191980000000001</v>
      </c>
      <c r="G8" s="40">
        <f t="shared" si="0"/>
        <v>18.148676500000001</v>
      </c>
      <c r="H8" s="40">
        <f t="shared" si="0"/>
        <v>15.999032</v>
      </c>
      <c r="I8" s="40">
        <f t="shared" si="0"/>
        <v>14.011804000000001</v>
      </c>
      <c r="J8" s="40">
        <f t="shared" si="0"/>
        <v>15.37462</v>
      </c>
      <c r="K8" s="40">
        <f t="shared" si="0"/>
        <v>14.377301499999998</v>
      </c>
      <c r="L8" s="40">
        <f t="shared" si="0"/>
        <v>15.212165499999999</v>
      </c>
      <c r="M8" s="40">
        <f t="shared" si="0"/>
        <v>15.767022749999999</v>
      </c>
      <c r="N8" s="40">
        <f t="shared" si="0"/>
        <v>15.203297750000001</v>
      </c>
      <c r="O8" s="40">
        <f t="shared" si="0"/>
        <v>15.983052250000002</v>
      </c>
      <c r="P8" s="40">
        <f t="shared" si="0"/>
        <v>16.520493999999999</v>
      </c>
      <c r="Q8" s="40">
        <f t="shared" si="0"/>
        <v>17.106315999999996</v>
      </c>
      <c r="R8" s="40">
        <f t="shared" si="0"/>
        <v>16.476953000000002</v>
      </c>
      <c r="S8" s="40">
        <f t="shared" si="0"/>
        <v>14.4440645</v>
      </c>
      <c r="T8" s="40">
        <f t="shared" si="0"/>
        <v>16.05810125</v>
      </c>
      <c r="U8" s="40">
        <f t="shared" si="0"/>
        <v>15.139960500000001</v>
      </c>
      <c r="V8" s="40">
        <f t="shared" si="0"/>
        <v>14.6828115</v>
      </c>
      <c r="W8" s="40">
        <f t="shared" si="0"/>
        <v>15.614698250000002</v>
      </c>
      <c r="X8" s="40">
        <f t="shared" si="0"/>
        <v>15.78856175</v>
      </c>
      <c r="Y8" s="40">
        <f t="shared" si="0"/>
        <v>15.735326500000001</v>
      </c>
      <c r="Z8" s="40">
        <f t="shared" si="0"/>
        <v>17.106302750000001</v>
      </c>
      <c r="AA8" s="40">
        <f t="shared" si="0"/>
        <v>17.067623249999997</v>
      </c>
      <c r="AB8" s="40">
        <f t="shared" si="0"/>
        <v>17.774178750000001</v>
      </c>
      <c r="AC8" s="40">
        <f t="shared" si="0"/>
        <v>17.963853749999998</v>
      </c>
      <c r="AD8" s="40">
        <f t="shared" si="0"/>
        <v>16.939366749999998</v>
      </c>
      <c r="AE8" s="40">
        <f t="shared" si="0"/>
        <v>15.387615499999999</v>
      </c>
      <c r="AF8" s="40">
        <f t="shared" si="0"/>
        <v>14.013451250000001</v>
      </c>
      <c r="AG8" s="40">
        <f>AVERAGE(C8:AF8)</f>
        <v>15.938415866666663</v>
      </c>
    </row>
    <row r="9" spans="1:34" ht="21" customHeight="1" x14ac:dyDescent="0.4">
      <c r="A9" s="40" t="s">
        <v>3</v>
      </c>
    </row>
    <row r="10" spans="1:34" ht="21" customHeight="1" x14ac:dyDescent="0.4">
      <c r="A10" s="26" t="s">
        <v>18</v>
      </c>
      <c r="B10" s="67">
        <v>14.803699999999999</v>
      </c>
      <c r="C10" s="67">
        <v>21.298399999999997</v>
      </c>
      <c r="D10" s="67">
        <v>20.686</v>
      </c>
      <c r="E10" s="67">
        <v>22.971399999999999</v>
      </c>
      <c r="F10" s="67">
        <v>20.578599999999998</v>
      </c>
      <c r="G10" s="67">
        <v>21.921099999999999</v>
      </c>
      <c r="H10" s="67">
        <v>19.0745</v>
      </c>
      <c r="I10" s="67">
        <v>19.672000000000001</v>
      </c>
      <c r="J10" s="67">
        <v>18.611999999999998</v>
      </c>
      <c r="K10" s="67">
        <v>21.523866666666667</v>
      </c>
      <c r="L10" s="67">
        <v>17.710666666666665</v>
      </c>
      <c r="M10" s="67">
        <v>26.730116666666667</v>
      </c>
      <c r="N10" s="67">
        <v>11.6037</v>
      </c>
      <c r="O10" s="67">
        <v>22.121099999999998</v>
      </c>
      <c r="P10" s="67">
        <v>20.338999999999999</v>
      </c>
      <c r="Q10" s="67">
        <v>18.134399999999999</v>
      </c>
      <c r="R10" s="67">
        <v>18.494</v>
      </c>
      <c r="S10" s="67">
        <v>19.9133</v>
      </c>
      <c r="T10" s="67">
        <v>21.814899999999994</v>
      </c>
      <c r="U10" s="67">
        <v>16.868199999999998</v>
      </c>
      <c r="V10" s="67">
        <v>18.947299999999998</v>
      </c>
      <c r="W10" s="67">
        <v>20.521999999999998</v>
      </c>
      <c r="X10" s="67">
        <v>19.942899999999998</v>
      </c>
      <c r="Y10" s="67">
        <v>19.747399999999999</v>
      </c>
      <c r="Z10" s="67">
        <v>19.186499999999999</v>
      </c>
      <c r="AA10" s="67">
        <v>22.838799999999999</v>
      </c>
      <c r="AB10" s="67">
        <v>16.768799999999999</v>
      </c>
      <c r="AC10" s="67">
        <v>21.188199999999998</v>
      </c>
      <c r="AD10" s="67">
        <v>19.579499999999999</v>
      </c>
      <c r="AE10" s="67">
        <v>20.374399999999998</v>
      </c>
      <c r="AF10" s="67">
        <v>14.546458333333334</v>
      </c>
      <c r="AH10" s="26" t="s">
        <v>36</v>
      </c>
    </row>
    <row r="11" spans="1:34" ht="21" customHeight="1" x14ac:dyDescent="0.4">
      <c r="A11" s="26" t="s">
        <v>26</v>
      </c>
      <c r="B11" s="67">
        <v>0.86699999999999999</v>
      </c>
      <c r="C11" s="67">
        <v>1.7959999999999998</v>
      </c>
      <c r="D11" s="67">
        <v>0.86199999999999999</v>
      </c>
      <c r="E11" s="67">
        <v>1.1499999999999999</v>
      </c>
      <c r="F11" s="67">
        <v>0.63100000000000001</v>
      </c>
      <c r="G11" s="67">
        <v>1.5189999999999999</v>
      </c>
      <c r="H11" s="67">
        <v>1.0229999999999999</v>
      </c>
      <c r="I11" s="67">
        <v>0.505</v>
      </c>
      <c r="J11" s="67">
        <v>0</v>
      </c>
      <c r="K11" s="67">
        <v>0</v>
      </c>
      <c r="L11" s="67">
        <v>0</v>
      </c>
      <c r="M11" s="67">
        <v>0.48299999999999998</v>
      </c>
      <c r="N11" s="67">
        <v>0.63700000000000001</v>
      </c>
      <c r="O11" s="67">
        <v>0.61499999999999999</v>
      </c>
      <c r="P11" s="67">
        <v>1.99</v>
      </c>
      <c r="Q11" s="67">
        <v>1.0329999999999999</v>
      </c>
      <c r="R11" s="67">
        <v>0.99399999999999999</v>
      </c>
      <c r="S11" s="67">
        <v>1.159</v>
      </c>
      <c r="T11" s="67">
        <v>1.054</v>
      </c>
      <c r="U11" s="67">
        <v>1.089</v>
      </c>
      <c r="V11" s="67">
        <v>0.66399999999999992</v>
      </c>
      <c r="W11" s="67">
        <v>1.524</v>
      </c>
      <c r="X11" s="67">
        <v>1.0389999999999999</v>
      </c>
      <c r="Y11" s="67">
        <v>1.143</v>
      </c>
      <c r="Z11" s="67">
        <v>1.0549999999999999</v>
      </c>
      <c r="AA11" s="67">
        <v>1.073</v>
      </c>
      <c r="AB11" s="67">
        <v>0.98899999999999999</v>
      </c>
      <c r="AC11" s="67">
        <v>1.3379999999999999</v>
      </c>
      <c r="AD11" s="67">
        <v>1.073</v>
      </c>
      <c r="AE11" s="67">
        <v>0.81899999999999995</v>
      </c>
      <c r="AF11" s="67">
        <v>0.98</v>
      </c>
    </row>
    <row r="12" spans="1:34" ht="21" customHeight="1" x14ac:dyDescent="0.4">
      <c r="A12" s="26" t="s">
        <v>5</v>
      </c>
      <c r="B12" s="67">
        <v>0.69856999999999991</v>
      </c>
      <c r="C12" s="67">
        <v>0.12659000000000001</v>
      </c>
      <c r="D12" s="67">
        <v>0.86624000000000001</v>
      </c>
      <c r="E12" s="67">
        <v>0.86009999999999998</v>
      </c>
      <c r="F12" s="67">
        <v>0.76658999999999999</v>
      </c>
      <c r="G12" s="67">
        <v>0.72250999999999999</v>
      </c>
      <c r="H12" s="67">
        <v>0.52795000000000003</v>
      </c>
      <c r="I12" s="67">
        <v>0.35980999999999996</v>
      </c>
      <c r="J12" s="67">
        <v>0.37006</v>
      </c>
      <c r="K12" s="67">
        <v>0.35847000000000001</v>
      </c>
      <c r="L12" s="67">
        <v>0.36912</v>
      </c>
      <c r="M12" s="67">
        <v>0.37025999999999998</v>
      </c>
      <c r="N12" s="67">
        <v>0.37551999999999996</v>
      </c>
      <c r="O12" s="67">
        <v>0.41258</v>
      </c>
      <c r="P12" s="67">
        <v>0.40368999999999999</v>
      </c>
      <c r="Q12" s="67">
        <v>0.40843999999999997</v>
      </c>
      <c r="R12" s="67">
        <v>0.37948999999999999</v>
      </c>
      <c r="S12" s="67">
        <v>0.37739999999999996</v>
      </c>
      <c r="T12" s="67">
        <v>0.37731999999999999</v>
      </c>
      <c r="U12" s="67">
        <v>0.38279999999999997</v>
      </c>
      <c r="V12" s="67">
        <v>0.40154000000000001</v>
      </c>
      <c r="W12" s="67">
        <v>0.38289000000000001</v>
      </c>
      <c r="X12" s="67">
        <v>0.39598</v>
      </c>
      <c r="Y12" s="67">
        <v>0.41306999999999999</v>
      </c>
      <c r="Z12" s="67">
        <v>0.42612</v>
      </c>
      <c r="AA12" s="67">
        <v>0.66515999999999997</v>
      </c>
      <c r="AB12" s="67">
        <v>0.94786999999999999</v>
      </c>
      <c r="AC12" s="67">
        <v>1.2796099999999999</v>
      </c>
      <c r="AD12" s="67">
        <v>1.4888899999999998</v>
      </c>
      <c r="AE12" s="67">
        <v>1.1337299999999999</v>
      </c>
      <c r="AF12" s="67">
        <v>0.79899999999999993</v>
      </c>
    </row>
    <row r="13" spans="1:34" ht="21" customHeight="1" x14ac:dyDescent="0.4">
      <c r="A13" s="26" t="s">
        <v>6</v>
      </c>
      <c r="B13" s="67">
        <v>0.40085699999999996</v>
      </c>
      <c r="C13" s="67">
        <v>0</v>
      </c>
      <c r="D13" s="67">
        <v>0.99833799999999995</v>
      </c>
      <c r="E13" s="67">
        <v>0</v>
      </c>
      <c r="F13" s="67">
        <v>1.018788</v>
      </c>
      <c r="G13" s="67">
        <v>0.54165600000000003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0.44595299999999999</v>
      </c>
      <c r="AD13" s="67">
        <v>0.64600599999999997</v>
      </c>
      <c r="AE13" s="67">
        <v>0.71097199999999994</v>
      </c>
      <c r="AF13" s="67">
        <v>0.47315199999999996</v>
      </c>
    </row>
    <row r="14" spans="1:34" ht="21" customHeight="1" x14ac:dyDescent="0.4">
      <c r="A14" s="26" t="s">
        <v>7</v>
      </c>
      <c r="B14" s="67">
        <v>8.8263999999999995E-2</v>
      </c>
      <c r="C14" s="67">
        <v>0</v>
      </c>
      <c r="D14" s="67">
        <v>0</v>
      </c>
      <c r="E14" s="67">
        <v>0</v>
      </c>
      <c r="F14" s="67">
        <v>0</v>
      </c>
      <c r="G14" s="67">
        <v>0.26105200000000001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0.79063600000000001</v>
      </c>
      <c r="X14" s="67">
        <v>0</v>
      </c>
      <c r="Y14" s="67">
        <v>0</v>
      </c>
      <c r="Z14" s="67">
        <v>0</v>
      </c>
      <c r="AA14" s="67">
        <v>0</v>
      </c>
      <c r="AB14" s="67">
        <v>0.249084</v>
      </c>
      <c r="AC14" s="67">
        <v>0</v>
      </c>
      <c r="AD14" s="67">
        <v>0</v>
      </c>
      <c r="AE14" s="67">
        <v>0</v>
      </c>
      <c r="AF14" s="67">
        <v>0</v>
      </c>
    </row>
    <row r="15" spans="1:34" ht="21" customHeight="1" x14ac:dyDescent="0.4">
      <c r="B15" s="40">
        <f t="shared" ref="B15:AF15" si="1">SUM(B10:B14)</f>
        <v>16.858390999999997</v>
      </c>
      <c r="C15" s="40">
        <f t="shared" si="1"/>
        <v>23.220989999999997</v>
      </c>
      <c r="D15" s="40">
        <f t="shared" si="1"/>
        <v>23.412578</v>
      </c>
      <c r="E15" s="40">
        <f t="shared" si="1"/>
        <v>24.981499999999997</v>
      </c>
      <c r="F15" s="40">
        <f t="shared" si="1"/>
        <v>22.994978</v>
      </c>
      <c r="G15" s="40">
        <f t="shared" si="1"/>
        <v>24.965317999999996</v>
      </c>
      <c r="H15" s="40">
        <f t="shared" si="1"/>
        <v>20.625450000000001</v>
      </c>
      <c r="I15" s="40">
        <f t="shared" si="1"/>
        <v>20.536809999999999</v>
      </c>
      <c r="J15" s="40">
        <f t="shared" si="1"/>
        <v>18.982059999999997</v>
      </c>
      <c r="K15" s="40">
        <f t="shared" si="1"/>
        <v>21.882336666666667</v>
      </c>
      <c r="L15" s="40">
        <f t="shared" si="1"/>
        <v>18.079786666666664</v>
      </c>
      <c r="M15" s="40">
        <f t="shared" si="1"/>
        <v>27.583376666666666</v>
      </c>
      <c r="N15" s="40">
        <f t="shared" si="1"/>
        <v>12.61622</v>
      </c>
      <c r="O15" s="40">
        <f t="shared" si="1"/>
        <v>23.148679999999995</v>
      </c>
      <c r="P15" s="40">
        <f t="shared" si="1"/>
        <v>22.732689999999998</v>
      </c>
      <c r="Q15" s="40">
        <f t="shared" si="1"/>
        <v>19.575839999999999</v>
      </c>
      <c r="R15" s="40">
        <f t="shared" si="1"/>
        <v>19.86749</v>
      </c>
      <c r="S15" s="40">
        <f t="shared" si="1"/>
        <v>21.4497</v>
      </c>
      <c r="T15" s="40">
        <f t="shared" si="1"/>
        <v>23.246219999999994</v>
      </c>
      <c r="U15" s="40">
        <f t="shared" si="1"/>
        <v>18.339999999999996</v>
      </c>
      <c r="V15" s="40">
        <f t="shared" si="1"/>
        <v>20.012840000000001</v>
      </c>
      <c r="W15" s="40">
        <f t="shared" si="1"/>
        <v>23.219525999999998</v>
      </c>
      <c r="X15" s="40">
        <f t="shared" si="1"/>
        <v>21.377880000000001</v>
      </c>
      <c r="Y15" s="40">
        <f t="shared" si="1"/>
        <v>21.303470000000001</v>
      </c>
      <c r="Z15" s="40">
        <f t="shared" si="1"/>
        <v>20.667619999999999</v>
      </c>
      <c r="AA15" s="40">
        <f t="shared" si="1"/>
        <v>24.57696</v>
      </c>
      <c r="AB15" s="40">
        <f t="shared" si="1"/>
        <v>18.954753999999998</v>
      </c>
      <c r="AC15" s="40">
        <f t="shared" si="1"/>
        <v>24.251763</v>
      </c>
      <c r="AD15" s="40">
        <f t="shared" si="1"/>
        <v>22.787396000000001</v>
      </c>
      <c r="AE15" s="40">
        <f t="shared" si="1"/>
        <v>23.038101999999995</v>
      </c>
      <c r="AF15" s="40">
        <f t="shared" si="1"/>
        <v>16.798610333333333</v>
      </c>
      <c r="AG15" s="40">
        <f>AVERAGE(C15:AF15)</f>
        <v>21.507698177777772</v>
      </c>
    </row>
    <row r="16" spans="1:34" ht="21" customHeight="1" x14ac:dyDescent="0.4">
      <c r="A16" s="40" t="s">
        <v>40</v>
      </c>
    </row>
    <row r="17" spans="1:34" ht="21" customHeight="1" x14ac:dyDescent="0.4">
      <c r="A17" s="26" t="s">
        <v>8</v>
      </c>
      <c r="B17" s="58">
        <v>15.88</v>
      </c>
      <c r="C17" s="58">
        <v>17.09</v>
      </c>
      <c r="D17" s="58">
        <v>15.67</v>
      </c>
      <c r="E17" s="58">
        <v>15.59</v>
      </c>
      <c r="F17" s="58">
        <v>15.38</v>
      </c>
      <c r="G17" s="58">
        <v>15.09</v>
      </c>
      <c r="H17" s="58">
        <v>14.95</v>
      </c>
      <c r="I17" s="58">
        <v>13.13</v>
      </c>
      <c r="J17" s="58">
        <v>13.4</v>
      </c>
      <c r="K17" s="58">
        <v>12.99</v>
      </c>
      <c r="L17" s="58">
        <v>15.14</v>
      </c>
      <c r="M17" s="58">
        <v>14.58</v>
      </c>
      <c r="N17" s="58">
        <v>13.43</v>
      </c>
      <c r="O17" s="58">
        <v>16.02</v>
      </c>
      <c r="P17" s="58">
        <v>14.69</v>
      </c>
      <c r="Q17" s="58">
        <v>15.51</v>
      </c>
      <c r="R17" s="58">
        <v>14.44</v>
      </c>
      <c r="S17" s="58">
        <v>14.84</v>
      </c>
      <c r="T17" s="58">
        <v>13.37</v>
      </c>
      <c r="U17" s="58">
        <v>13.17</v>
      </c>
      <c r="V17" s="58">
        <v>14.49</v>
      </c>
      <c r="W17" s="58">
        <v>12.61</v>
      </c>
      <c r="X17" s="58">
        <v>14.14</v>
      </c>
      <c r="Y17" s="58">
        <v>13.56</v>
      </c>
      <c r="Z17" s="58">
        <v>15.1</v>
      </c>
      <c r="AA17" s="58">
        <v>14.33</v>
      </c>
      <c r="AB17" s="58">
        <v>15.76</v>
      </c>
      <c r="AC17" s="58">
        <v>17.09</v>
      </c>
      <c r="AD17" s="58">
        <v>17.16</v>
      </c>
      <c r="AE17" s="58">
        <v>15.23</v>
      </c>
      <c r="AF17" s="58">
        <v>13.8</v>
      </c>
      <c r="AH17" s="26" t="s">
        <v>36</v>
      </c>
    </row>
    <row r="18" spans="1:34" ht="21" customHeight="1" x14ac:dyDescent="0.4">
      <c r="A18" s="26" t="s">
        <v>26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</row>
    <row r="19" spans="1:34" ht="21" customHeight="1" x14ac:dyDescent="0.4">
      <c r="A19" s="26" t="s">
        <v>9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</row>
    <row r="20" spans="1:34" ht="21" customHeight="1" x14ac:dyDescent="0.4">
      <c r="A20" s="26" t="s">
        <v>23</v>
      </c>
      <c r="B20" s="58">
        <v>80</v>
      </c>
      <c r="C20" s="58">
        <v>86</v>
      </c>
      <c r="D20" s="58">
        <v>70</v>
      </c>
      <c r="E20" s="58">
        <v>72</v>
      </c>
      <c r="F20" s="58">
        <v>78</v>
      </c>
      <c r="G20" s="58">
        <v>60</v>
      </c>
      <c r="H20" s="58">
        <v>41</v>
      </c>
      <c r="I20" s="58">
        <v>43</v>
      </c>
      <c r="J20" s="58">
        <v>23</v>
      </c>
      <c r="K20" s="58">
        <v>36</v>
      </c>
      <c r="L20" s="58">
        <v>55</v>
      </c>
      <c r="M20" s="58">
        <v>62</v>
      </c>
      <c r="N20" s="58">
        <v>70</v>
      </c>
      <c r="O20" s="58">
        <v>62</v>
      </c>
      <c r="P20" s="58">
        <v>58</v>
      </c>
      <c r="Q20" s="58">
        <v>95</v>
      </c>
      <c r="R20" s="58">
        <v>52</v>
      </c>
      <c r="S20" s="58">
        <v>98</v>
      </c>
      <c r="T20" s="58">
        <v>61</v>
      </c>
      <c r="U20" s="58">
        <v>60</v>
      </c>
      <c r="V20" s="58">
        <v>72</v>
      </c>
      <c r="W20" s="58">
        <v>63</v>
      </c>
      <c r="X20" s="58">
        <v>71</v>
      </c>
      <c r="Y20" s="58">
        <v>56</v>
      </c>
      <c r="Z20" s="58">
        <v>68</v>
      </c>
      <c r="AA20" s="58">
        <v>56</v>
      </c>
      <c r="AB20" s="58">
        <v>78</v>
      </c>
      <c r="AC20" s="58">
        <v>77</v>
      </c>
      <c r="AD20" s="58">
        <v>70</v>
      </c>
      <c r="AE20" s="58">
        <v>48</v>
      </c>
      <c r="AF20" s="58">
        <v>85</v>
      </c>
    </row>
    <row r="21" spans="1:34" ht="21" customHeight="1" x14ac:dyDescent="0.4">
      <c r="A21" s="26" t="s">
        <v>22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</row>
    <row r="22" spans="1:34" ht="21" customHeight="1" x14ac:dyDescent="0.4">
      <c r="A22" s="26" t="s">
        <v>24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</row>
    <row r="23" spans="1:34" ht="21" customHeight="1" x14ac:dyDescent="0.4">
      <c r="A23" s="26" t="s">
        <v>25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</row>
    <row r="24" spans="1:34" ht="21" customHeight="1" x14ac:dyDescent="0.4">
      <c r="A24" s="26" t="s">
        <v>17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</row>
    <row r="25" spans="1:34" ht="21" customHeight="1" x14ac:dyDescent="0.4">
      <c r="A25" s="26" t="s">
        <v>5</v>
      </c>
      <c r="B25" s="58">
        <v>0.78</v>
      </c>
      <c r="C25" s="58">
        <v>0.78</v>
      </c>
      <c r="D25" s="58">
        <v>0.78</v>
      </c>
      <c r="E25" s="58">
        <v>0.78</v>
      </c>
      <c r="F25" s="58">
        <v>0.78</v>
      </c>
      <c r="G25" s="58">
        <v>0.78</v>
      </c>
      <c r="H25" s="58">
        <v>0.78</v>
      </c>
      <c r="I25" s="58">
        <v>0.78</v>
      </c>
      <c r="J25" s="58">
        <v>0.78</v>
      </c>
      <c r="K25" s="58">
        <v>0.78</v>
      </c>
      <c r="L25" s="58">
        <v>0.78</v>
      </c>
      <c r="M25" s="58">
        <v>0.78</v>
      </c>
      <c r="N25" s="58">
        <v>0.78</v>
      </c>
      <c r="O25" s="58">
        <v>0.78</v>
      </c>
      <c r="P25" s="58">
        <v>0.78</v>
      </c>
      <c r="Q25" s="58">
        <v>0.78</v>
      </c>
      <c r="R25" s="58">
        <v>0.78</v>
      </c>
      <c r="S25" s="58">
        <v>0.78</v>
      </c>
      <c r="T25" s="58">
        <v>0.56999999999999995</v>
      </c>
      <c r="U25" s="58">
        <v>0.56999999999999995</v>
      </c>
      <c r="V25" s="58">
        <v>0.56999999999999995</v>
      </c>
      <c r="W25" s="58">
        <v>0.56999999999999995</v>
      </c>
      <c r="X25" s="58">
        <v>0.56999999999999995</v>
      </c>
      <c r="Y25" s="58">
        <v>0.56999999999999995</v>
      </c>
      <c r="Z25" s="58">
        <v>0.56999999999999995</v>
      </c>
      <c r="AA25" s="58">
        <v>0.53</v>
      </c>
      <c r="AB25" s="58">
        <v>0.53</v>
      </c>
      <c r="AC25" s="58">
        <v>0.53</v>
      </c>
      <c r="AD25" s="58">
        <v>0.53</v>
      </c>
      <c r="AE25" s="58">
        <v>0.53</v>
      </c>
      <c r="AF25" s="58">
        <v>0.53</v>
      </c>
    </row>
    <row r="26" spans="1:34" ht="21" customHeight="1" x14ac:dyDescent="0.4">
      <c r="A26" s="26" t="s">
        <v>10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</row>
    <row r="27" spans="1:34" ht="21" customHeight="1" x14ac:dyDescent="0.4">
      <c r="A27" s="26" t="s">
        <v>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</row>
    <row r="28" spans="1:34" ht="21" customHeight="1" x14ac:dyDescent="0.4">
      <c r="B28" s="40">
        <f>SUM(B17+B18+B19+B24+B25+B26+B27)</f>
        <v>16.66</v>
      </c>
      <c r="C28" s="40">
        <f t="shared" ref="C28:AF28" si="2">SUM(C17+C18+C19+C24+C25+C26+C27)</f>
        <v>17.87</v>
      </c>
      <c r="D28" s="40">
        <f t="shared" si="2"/>
        <v>16.45</v>
      </c>
      <c r="E28" s="40">
        <f t="shared" si="2"/>
        <v>16.37</v>
      </c>
      <c r="F28" s="40">
        <f t="shared" si="2"/>
        <v>16.16</v>
      </c>
      <c r="G28" s="40">
        <f t="shared" si="2"/>
        <v>15.87</v>
      </c>
      <c r="H28" s="40">
        <f t="shared" si="2"/>
        <v>15.729999999999999</v>
      </c>
      <c r="I28" s="40">
        <f t="shared" si="2"/>
        <v>13.91</v>
      </c>
      <c r="J28" s="40">
        <f t="shared" si="2"/>
        <v>14.18</v>
      </c>
      <c r="K28" s="40">
        <f t="shared" si="2"/>
        <v>13.77</v>
      </c>
      <c r="L28" s="40">
        <f t="shared" si="2"/>
        <v>15.92</v>
      </c>
      <c r="M28" s="40">
        <f t="shared" si="2"/>
        <v>15.36</v>
      </c>
      <c r="N28" s="40">
        <f t="shared" si="2"/>
        <v>14.209999999999999</v>
      </c>
      <c r="O28" s="40">
        <f t="shared" si="2"/>
        <v>16.8</v>
      </c>
      <c r="P28" s="40">
        <f t="shared" si="2"/>
        <v>15.469999999999999</v>
      </c>
      <c r="Q28" s="40">
        <f t="shared" si="2"/>
        <v>16.29</v>
      </c>
      <c r="R28" s="40">
        <f t="shared" si="2"/>
        <v>15.219999999999999</v>
      </c>
      <c r="S28" s="40">
        <f t="shared" si="2"/>
        <v>15.62</v>
      </c>
      <c r="T28" s="40">
        <f t="shared" si="2"/>
        <v>13.94</v>
      </c>
      <c r="U28" s="40">
        <f t="shared" si="2"/>
        <v>13.74</v>
      </c>
      <c r="V28" s="40">
        <f t="shared" si="2"/>
        <v>15.06</v>
      </c>
      <c r="W28" s="40">
        <f t="shared" si="2"/>
        <v>13.18</v>
      </c>
      <c r="X28" s="40">
        <f t="shared" si="2"/>
        <v>14.71</v>
      </c>
      <c r="Y28" s="40">
        <f t="shared" si="2"/>
        <v>14.13</v>
      </c>
      <c r="Z28" s="40">
        <f t="shared" si="2"/>
        <v>15.67</v>
      </c>
      <c r="AA28" s="40">
        <f t="shared" si="2"/>
        <v>14.86</v>
      </c>
      <c r="AB28" s="40">
        <f t="shared" si="2"/>
        <v>16.29</v>
      </c>
      <c r="AC28" s="40">
        <f t="shared" si="2"/>
        <v>17.62</v>
      </c>
      <c r="AD28" s="40">
        <f t="shared" si="2"/>
        <v>17.690000000000001</v>
      </c>
      <c r="AE28" s="40">
        <f t="shared" si="2"/>
        <v>15.76</v>
      </c>
      <c r="AF28" s="40">
        <f t="shared" si="2"/>
        <v>14.33</v>
      </c>
      <c r="AG28" s="40">
        <f>AVERAGE(B28:AF28)</f>
        <v>15.446451612903227</v>
      </c>
    </row>
    <row r="29" spans="1:34" ht="21" customHeight="1" x14ac:dyDescent="0.4">
      <c r="A29" s="40" t="s">
        <v>11</v>
      </c>
      <c r="AH29" s="26" t="s">
        <v>37</v>
      </c>
    </row>
    <row r="30" spans="1:34" ht="21" customHeight="1" x14ac:dyDescent="0.4">
      <c r="A30" s="26" t="s">
        <v>12</v>
      </c>
      <c r="B30" s="26">
        <v>1.5589999999999999</v>
      </c>
      <c r="C30" s="26">
        <v>1.5470000000000004</v>
      </c>
      <c r="D30" s="26">
        <v>2.1680769230769226</v>
      </c>
      <c r="G30" s="26">
        <v>2.218</v>
      </c>
      <c r="P30" s="26">
        <v>2.3269999999999991</v>
      </c>
      <c r="Q30" s="60">
        <v>2.1309999999999998</v>
      </c>
      <c r="R30" s="60">
        <v>1.4109999999999998</v>
      </c>
      <c r="S30" s="26">
        <v>1.1680833333333336</v>
      </c>
      <c r="T30" s="26">
        <v>1.7163076923076923</v>
      </c>
      <c r="U30" s="26">
        <v>1.5280769230769233</v>
      </c>
      <c r="V30" s="26">
        <v>2.3479999999999994</v>
      </c>
      <c r="W30" s="26">
        <v>1.3539999999999996</v>
      </c>
      <c r="X30" s="26">
        <v>2.0030000000000001</v>
      </c>
      <c r="Y30" s="26">
        <v>2.4039999999999999</v>
      </c>
      <c r="Z30" s="26">
        <v>2.1859999999999999</v>
      </c>
      <c r="AA30" s="26">
        <v>0.89624999999999988</v>
      </c>
      <c r="AB30" s="26">
        <v>2.4552307692307687</v>
      </c>
      <c r="AC30" s="26">
        <v>2.6026153846153837</v>
      </c>
      <c r="AD30" s="26">
        <v>2.487000000000001</v>
      </c>
      <c r="AE30" s="26">
        <v>2.4860000000000002</v>
      </c>
      <c r="AF30" s="26">
        <v>2.387</v>
      </c>
      <c r="AH30" s="26" t="s">
        <v>34</v>
      </c>
    </row>
    <row r="31" spans="1:34" ht="21" customHeight="1" x14ac:dyDescent="0.4">
      <c r="A31" s="26" t="s">
        <v>27</v>
      </c>
      <c r="E31" s="26">
        <v>2.2573076923076925</v>
      </c>
      <c r="F31" s="26">
        <v>0.96700000000000008</v>
      </c>
      <c r="H31" s="26">
        <v>2.363</v>
      </c>
      <c r="I31" s="26">
        <v>1.3480000000000003</v>
      </c>
      <c r="J31" s="60">
        <v>1.4250000000000005</v>
      </c>
      <c r="K31" s="26">
        <v>1.0009999999999997</v>
      </c>
      <c r="L31" s="26">
        <v>0.8882500000000001</v>
      </c>
      <c r="M31" s="26">
        <v>2.0109999999999997</v>
      </c>
      <c r="N31" s="26">
        <v>2.113</v>
      </c>
      <c r="O31" s="26">
        <v>1.496</v>
      </c>
      <c r="Q31" s="60"/>
      <c r="R31" s="60"/>
      <c r="AG31" s="26">
        <f>SUM(B31:AF31)</f>
        <v>15.869557692307692</v>
      </c>
    </row>
    <row r="32" spans="1:34" ht="21" customHeight="1" x14ac:dyDescent="0.4">
      <c r="A32" s="26" t="s">
        <v>4</v>
      </c>
      <c r="B32" s="26">
        <v>1.3417999999999999</v>
      </c>
      <c r="C32" s="26">
        <v>1.4097</v>
      </c>
      <c r="D32" s="26">
        <v>1.3572</v>
      </c>
      <c r="E32" s="26">
        <v>1.1627000000000001</v>
      </c>
      <c r="F32" s="26">
        <v>1.4569000000000001</v>
      </c>
      <c r="G32" s="26">
        <v>1.3784000000000001</v>
      </c>
      <c r="H32" s="26">
        <v>1.3640000000000001</v>
      </c>
      <c r="I32" s="26">
        <v>1.3640000000000001</v>
      </c>
      <c r="J32" s="26">
        <v>1.3712</v>
      </c>
      <c r="K32" s="26">
        <v>1.4202000000000001</v>
      </c>
      <c r="L32" s="26">
        <v>1.4619000000000002</v>
      </c>
      <c r="M32" s="26">
        <v>1.4636</v>
      </c>
      <c r="N32" s="26">
        <v>1.2530999999999999</v>
      </c>
      <c r="O32" s="26">
        <v>1.4924999999999999</v>
      </c>
      <c r="P32" s="26">
        <v>1.4105999999999999</v>
      </c>
      <c r="Q32" s="26">
        <v>1.4130999999999998</v>
      </c>
      <c r="R32" s="26">
        <v>1.4692000000000001</v>
      </c>
      <c r="S32" s="26">
        <v>1.4336</v>
      </c>
      <c r="T32" s="26">
        <v>1.4518</v>
      </c>
      <c r="U32" s="26">
        <v>1.4507000000000001</v>
      </c>
      <c r="V32" s="26">
        <v>1.44</v>
      </c>
      <c r="W32" s="26">
        <v>1.4094</v>
      </c>
      <c r="X32" s="26">
        <v>1.4707000000000001</v>
      </c>
      <c r="Y32" s="26">
        <v>1.3972</v>
      </c>
      <c r="Z32" s="26">
        <v>1.4547000000000001</v>
      </c>
      <c r="AA32" s="26">
        <v>1.468</v>
      </c>
      <c r="AB32" s="26">
        <v>1.3993</v>
      </c>
      <c r="AC32" s="26">
        <v>1.3777999999999999</v>
      </c>
      <c r="AD32" s="26">
        <v>1.45</v>
      </c>
      <c r="AE32" s="26">
        <v>1.3582000000000001</v>
      </c>
      <c r="AF32" s="26">
        <v>1.4013</v>
      </c>
    </row>
    <row r="33" spans="1:33" ht="21" customHeight="1" x14ac:dyDescent="0.4">
      <c r="A33" s="26" t="s">
        <v>13</v>
      </c>
    </row>
    <row r="34" spans="1:33" ht="21" customHeight="1" x14ac:dyDescent="0.4">
      <c r="A34" s="26" t="s">
        <v>10</v>
      </c>
    </row>
    <row r="35" spans="1:33" ht="21" customHeight="1" x14ac:dyDescent="0.4">
      <c r="A35" s="40"/>
      <c r="B35" s="40">
        <f>SUM(B30:B34)</f>
        <v>2.9007999999999998</v>
      </c>
      <c r="C35" s="40">
        <f t="shared" ref="C35:AF35" si="3">SUM(C30:C34)</f>
        <v>2.9567000000000005</v>
      </c>
      <c r="D35" s="40">
        <f t="shared" si="3"/>
        <v>3.5252769230769223</v>
      </c>
      <c r="E35" s="40">
        <f t="shared" si="3"/>
        <v>3.4200076923076925</v>
      </c>
      <c r="F35" s="40">
        <f t="shared" si="3"/>
        <v>2.4239000000000002</v>
      </c>
      <c r="G35" s="40">
        <f t="shared" si="3"/>
        <v>3.5964</v>
      </c>
      <c r="H35" s="40">
        <f t="shared" si="3"/>
        <v>3.7270000000000003</v>
      </c>
      <c r="I35" s="40">
        <f t="shared" si="3"/>
        <v>2.7120000000000006</v>
      </c>
      <c r="J35" s="40">
        <f t="shared" si="3"/>
        <v>2.7962000000000007</v>
      </c>
      <c r="K35" s="40">
        <f t="shared" si="3"/>
        <v>2.4211999999999998</v>
      </c>
      <c r="L35" s="40">
        <f t="shared" si="3"/>
        <v>2.3501500000000002</v>
      </c>
      <c r="M35" s="40">
        <f t="shared" si="3"/>
        <v>3.4745999999999997</v>
      </c>
      <c r="N35" s="40">
        <f t="shared" si="3"/>
        <v>3.3660999999999999</v>
      </c>
      <c r="O35" s="40">
        <f t="shared" si="3"/>
        <v>2.9885000000000002</v>
      </c>
      <c r="P35" s="40">
        <f t="shared" si="3"/>
        <v>3.7375999999999987</v>
      </c>
      <c r="Q35" s="40">
        <f t="shared" si="3"/>
        <v>3.5440999999999994</v>
      </c>
      <c r="R35" s="40">
        <f t="shared" si="3"/>
        <v>2.8801999999999999</v>
      </c>
      <c r="S35" s="40">
        <f t="shared" si="3"/>
        <v>2.6016833333333338</v>
      </c>
      <c r="T35" s="40">
        <f t="shared" si="3"/>
        <v>3.1681076923076921</v>
      </c>
      <c r="U35" s="40">
        <f t="shared" si="3"/>
        <v>2.9787769230769232</v>
      </c>
      <c r="V35" s="40">
        <f t="shared" si="3"/>
        <v>3.7879999999999994</v>
      </c>
      <c r="W35" s="40">
        <f t="shared" si="3"/>
        <v>2.7633999999999999</v>
      </c>
      <c r="X35" s="40">
        <f t="shared" si="3"/>
        <v>3.4737</v>
      </c>
      <c r="Y35" s="40">
        <f t="shared" si="3"/>
        <v>3.8011999999999997</v>
      </c>
      <c r="Z35" s="40">
        <f t="shared" si="3"/>
        <v>3.6406999999999998</v>
      </c>
      <c r="AA35" s="40">
        <f t="shared" si="3"/>
        <v>2.3642499999999997</v>
      </c>
      <c r="AB35" s="40">
        <f t="shared" si="3"/>
        <v>3.8545307692307684</v>
      </c>
      <c r="AC35" s="40">
        <f t="shared" si="3"/>
        <v>3.9804153846153838</v>
      </c>
      <c r="AD35" s="40">
        <f t="shared" si="3"/>
        <v>3.9370000000000012</v>
      </c>
      <c r="AE35" s="40">
        <f t="shared" si="3"/>
        <v>3.8442000000000003</v>
      </c>
      <c r="AF35" s="40">
        <f t="shared" si="3"/>
        <v>3.7883</v>
      </c>
      <c r="AG35" s="40">
        <f>AVERAGE(B35:AF35)</f>
        <v>3.2517741521918939</v>
      </c>
    </row>
    <row r="36" spans="1:33" ht="21" customHeight="1" x14ac:dyDescent="0.4">
      <c r="A36" s="40" t="s">
        <v>30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3" ht="21" customHeight="1" x14ac:dyDescent="0.4">
      <c r="A37" s="26" t="s">
        <v>4</v>
      </c>
      <c r="B37" s="41">
        <v>0.5</v>
      </c>
      <c r="C37" s="41">
        <v>0.5</v>
      </c>
      <c r="D37" s="41">
        <v>0.5</v>
      </c>
      <c r="E37" s="41">
        <v>0.5</v>
      </c>
      <c r="F37" s="41">
        <v>0.5</v>
      </c>
      <c r="G37" s="41">
        <v>0.5</v>
      </c>
      <c r="H37" s="41">
        <v>0.4</v>
      </c>
      <c r="I37" s="41">
        <v>0.5</v>
      </c>
      <c r="J37" s="41">
        <v>0.5</v>
      </c>
      <c r="K37" s="41">
        <v>0.3</v>
      </c>
      <c r="L37" s="41">
        <v>0.3</v>
      </c>
      <c r="M37" s="41">
        <v>0.6</v>
      </c>
      <c r="N37" s="41">
        <v>0.3</v>
      </c>
      <c r="O37" s="41">
        <v>0.6</v>
      </c>
      <c r="P37" s="41">
        <v>0.4</v>
      </c>
      <c r="Q37" s="41">
        <v>0.6</v>
      </c>
      <c r="R37" s="41">
        <v>0.2</v>
      </c>
      <c r="S37" s="41">
        <v>0.4</v>
      </c>
      <c r="T37" s="41">
        <v>0.5</v>
      </c>
      <c r="U37" s="41">
        <v>0.5</v>
      </c>
      <c r="V37" s="41">
        <v>0.4</v>
      </c>
      <c r="W37" s="41">
        <v>0.6</v>
      </c>
      <c r="X37" s="41">
        <v>0.3</v>
      </c>
      <c r="Y37" s="41">
        <v>0.5</v>
      </c>
      <c r="Z37" s="41">
        <v>0.4</v>
      </c>
      <c r="AA37" s="41">
        <v>0.4</v>
      </c>
      <c r="AB37" s="41">
        <v>0.5</v>
      </c>
      <c r="AC37" s="41">
        <v>0.4</v>
      </c>
      <c r="AD37" s="41">
        <v>0.4</v>
      </c>
      <c r="AE37" s="41">
        <v>0.5</v>
      </c>
      <c r="AF37" s="41">
        <v>0.5</v>
      </c>
      <c r="AG37" s="40">
        <f>AVERAGE(B37:AF37)</f>
        <v>0.45161290322580649</v>
      </c>
    </row>
    <row r="38" spans="1:33" ht="21" customHeight="1" x14ac:dyDescent="0.4">
      <c r="A38" s="26" t="s">
        <v>15</v>
      </c>
      <c r="B38" s="52">
        <f t="shared" ref="B38:AF38" si="4">B8+B15+B28+B35+B37</f>
        <v>54.081659499999994</v>
      </c>
      <c r="C38" s="52">
        <f t="shared" si="4"/>
        <v>62.342804000000001</v>
      </c>
      <c r="D38" s="52">
        <f t="shared" si="4"/>
        <v>59.905352423076927</v>
      </c>
      <c r="E38" s="52">
        <f t="shared" si="4"/>
        <v>60.522740692307693</v>
      </c>
      <c r="F38" s="52">
        <f t="shared" si="4"/>
        <v>57.270858000000004</v>
      </c>
      <c r="G38" s="52">
        <f t="shared" si="4"/>
        <v>63.080394499999997</v>
      </c>
      <c r="H38" s="52">
        <f t="shared" si="4"/>
        <v>56.481481999999993</v>
      </c>
      <c r="I38" s="52">
        <f t="shared" si="4"/>
        <v>51.670614</v>
      </c>
      <c r="J38" s="52">
        <f t="shared" si="4"/>
        <v>51.832879999999996</v>
      </c>
      <c r="K38" s="52">
        <f t="shared" si="4"/>
        <v>52.750838166666654</v>
      </c>
      <c r="L38" s="52">
        <f t="shared" si="4"/>
        <v>51.862102166666659</v>
      </c>
      <c r="M38" s="52">
        <f t="shared" si="4"/>
        <v>62.784999416666665</v>
      </c>
      <c r="N38" s="52">
        <f t="shared" si="4"/>
        <v>45.695617750000004</v>
      </c>
      <c r="O38" s="52">
        <f t="shared" si="4"/>
        <v>59.520232249999999</v>
      </c>
      <c r="P38" s="52">
        <f t="shared" si="4"/>
        <v>58.860783999999995</v>
      </c>
      <c r="Q38" s="52">
        <f t="shared" si="4"/>
        <v>57.116255999999993</v>
      </c>
      <c r="R38" s="52">
        <f t="shared" si="4"/>
        <v>54.644643000000002</v>
      </c>
      <c r="S38" s="52">
        <f t="shared" si="4"/>
        <v>54.515447833333333</v>
      </c>
      <c r="T38" s="52">
        <f t="shared" si="4"/>
        <v>56.912428942307685</v>
      </c>
      <c r="U38" s="52">
        <f t="shared" si="4"/>
        <v>50.698737423076921</v>
      </c>
      <c r="V38" s="52">
        <f t="shared" si="4"/>
        <v>53.943651499999994</v>
      </c>
      <c r="W38" s="52">
        <f t="shared" si="4"/>
        <v>55.377624249999997</v>
      </c>
      <c r="X38" s="52">
        <f t="shared" si="4"/>
        <v>55.650141750000003</v>
      </c>
      <c r="Y38" s="52">
        <f t="shared" si="4"/>
        <v>55.469996500000008</v>
      </c>
      <c r="Z38" s="52">
        <f t="shared" si="4"/>
        <v>57.48462275</v>
      </c>
      <c r="AA38" s="52">
        <f t="shared" si="4"/>
        <v>59.268833249999993</v>
      </c>
      <c r="AB38" s="52">
        <f t="shared" si="4"/>
        <v>57.373463519230768</v>
      </c>
      <c r="AC38" s="52">
        <f t="shared" si="4"/>
        <v>64.216032134615389</v>
      </c>
      <c r="AD38" s="52">
        <f t="shared" si="4"/>
        <v>61.75376275</v>
      </c>
      <c r="AE38" s="52">
        <f t="shared" si="4"/>
        <v>58.529917499999989</v>
      </c>
      <c r="AF38" s="52">
        <f t="shared" si="4"/>
        <v>49.43036158333333</v>
      </c>
      <c r="AG38" s="40">
        <f>AVERAGE(B38:AF38)</f>
        <v>56.485460630686525</v>
      </c>
    </row>
    <row r="39" spans="1:33" ht="21" customHeight="1" x14ac:dyDescent="0.4">
      <c r="A39" s="26" t="s">
        <v>16</v>
      </c>
    </row>
    <row r="40" spans="1:33" ht="21" customHeight="1" x14ac:dyDescent="0.4">
      <c r="A40" s="40" t="s">
        <v>20</v>
      </c>
      <c r="B40" s="40">
        <f t="shared" ref="B40:AF40" si="5">B38-B39</f>
        <v>54.081659499999994</v>
      </c>
      <c r="C40" s="40">
        <f t="shared" si="5"/>
        <v>62.342804000000001</v>
      </c>
      <c r="D40" s="40">
        <f t="shared" si="5"/>
        <v>59.905352423076927</v>
      </c>
      <c r="E40" s="40">
        <f t="shared" si="5"/>
        <v>60.522740692307693</v>
      </c>
      <c r="F40" s="40">
        <f t="shared" si="5"/>
        <v>57.270858000000004</v>
      </c>
      <c r="G40" s="40">
        <f t="shared" si="5"/>
        <v>63.080394499999997</v>
      </c>
      <c r="H40" s="40">
        <f t="shared" si="5"/>
        <v>56.481481999999993</v>
      </c>
      <c r="I40" s="40">
        <f t="shared" si="5"/>
        <v>51.670614</v>
      </c>
      <c r="J40" s="40">
        <f t="shared" si="5"/>
        <v>51.832879999999996</v>
      </c>
      <c r="K40" s="40">
        <f t="shared" si="5"/>
        <v>52.750838166666654</v>
      </c>
      <c r="L40" s="40">
        <f t="shared" si="5"/>
        <v>51.862102166666659</v>
      </c>
      <c r="M40" s="40">
        <f t="shared" si="5"/>
        <v>62.784999416666665</v>
      </c>
      <c r="N40" s="40">
        <f t="shared" si="5"/>
        <v>45.695617750000004</v>
      </c>
      <c r="O40" s="40">
        <f t="shared" si="5"/>
        <v>59.520232249999999</v>
      </c>
      <c r="P40" s="40">
        <f t="shared" si="5"/>
        <v>58.860783999999995</v>
      </c>
      <c r="Q40" s="40">
        <f t="shared" si="5"/>
        <v>57.116255999999993</v>
      </c>
      <c r="R40" s="40">
        <f t="shared" si="5"/>
        <v>54.644643000000002</v>
      </c>
      <c r="S40" s="40">
        <f t="shared" si="5"/>
        <v>54.515447833333333</v>
      </c>
      <c r="T40" s="40">
        <f t="shared" si="5"/>
        <v>56.912428942307685</v>
      </c>
      <c r="U40" s="40">
        <f t="shared" si="5"/>
        <v>50.698737423076921</v>
      </c>
      <c r="V40" s="40">
        <f t="shared" si="5"/>
        <v>53.943651499999994</v>
      </c>
      <c r="W40" s="40">
        <f t="shared" si="5"/>
        <v>55.377624249999997</v>
      </c>
      <c r="X40" s="40">
        <f t="shared" si="5"/>
        <v>55.650141750000003</v>
      </c>
      <c r="Y40" s="40">
        <f t="shared" si="5"/>
        <v>55.469996500000008</v>
      </c>
      <c r="Z40" s="40">
        <f t="shared" si="5"/>
        <v>57.48462275</v>
      </c>
      <c r="AA40" s="40">
        <f t="shared" si="5"/>
        <v>59.268833249999993</v>
      </c>
      <c r="AB40" s="40">
        <f t="shared" si="5"/>
        <v>57.373463519230768</v>
      </c>
      <c r="AC40" s="40">
        <f t="shared" si="5"/>
        <v>64.216032134615389</v>
      </c>
      <c r="AD40" s="40">
        <f t="shared" si="5"/>
        <v>61.75376275</v>
      </c>
      <c r="AE40" s="40">
        <f t="shared" si="5"/>
        <v>58.529917499999989</v>
      </c>
      <c r="AF40" s="40">
        <f t="shared" si="5"/>
        <v>49.43036158333333</v>
      </c>
      <c r="AG40" s="40">
        <f>AVERAGE(B40:AF40)</f>
        <v>56.485460630686525</v>
      </c>
    </row>
    <row r="41" spans="1:33" ht="20.25" customHeight="1" x14ac:dyDescent="0.4">
      <c r="A41" s="40"/>
      <c r="B41" s="40"/>
      <c r="C41" s="40"/>
      <c r="D41" s="40"/>
      <c r="E41" s="40"/>
      <c r="F41" s="40"/>
      <c r="G41" s="40"/>
    </row>
    <row r="42" spans="1:33" ht="20.25" customHeight="1" x14ac:dyDescent="0.4">
      <c r="A42" s="26" t="s">
        <v>32</v>
      </c>
    </row>
  </sheetData>
  <phoneticPr fontId="0" type="noConversion"/>
  <pageMargins left="0.54" right="0.18" top="0.55000000000000004" bottom="0.52" header="0.5" footer="0.5"/>
  <pageSetup scale="35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41"/>
  <sheetViews>
    <sheetView zoomScale="50" zoomScaleNormal="50" zoomScalePageLayoutView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AF37" sqref="AF37"/>
    </sheetView>
  </sheetViews>
  <sheetFormatPr defaultColWidth="11.53515625" defaultRowHeight="20.25" customHeight="1" x14ac:dyDescent="0.4"/>
  <cols>
    <col min="1" max="1" width="32.23046875" style="26" customWidth="1"/>
    <col min="2" max="31" width="8.23046875" style="26" customWidth="1"/>
    <col min="32" max="32" width="10.84375" style="26" customWidth="1"/>
    <col min="33" max="33" width="16.23046875" style="26" customWidth="1"/>
    <col min="34" max="16384" width="11.53515625" style="26"/>
  </cols>
  <sheetData>
    <row r="1" spans="1:33" ht="21" customHeight="1" x14ac:dyDescent="0.4">
      <c r="A1" s="52" t="s">
        <v>21</v>
      </c>
    </row>
    <row r="2" spans="1:33" ht="21" customHeight="1" x14ac:dyDescent="0.4">
      <c r="A2" s="87">
        <v>45536</v>
      </c>
    </row>
    <row r="3" spans="1:33" ht="21" customHeight="1" x14ac:dyDescent="0.4">
      <c r="A3" s="40" t="s">
        <v>19</v>
      </c>
      <c r="AG3" s="40" t="s">
        <v>39</v>
      </c>
    </row>
    <row r="4" spans="1:33" ht="21" customHeight="1" x14ac:dyDescent="0.4">
      <c r="B4" s="86">
        <v>1</v>
      </c>
      <c r="C4" s="86">
        <v>2</v>
      </c>
      <c r="D4" s="86">
        <v>3</v>
      </c>
      <c r="E4" s="86">
        <v>4</v>
      </c>
      <c r="F4" s="86">
        <v>5</v>
      </c>
      <c r="G4" s="86">
        <v>6</v>
      </c>
      <c r="H4" s="86">
        <v>7</v>
      </c>
      <c r="I4" s="86">
        <v>8</v>
      </c>
      <c r="J4" s="86">
        <v>9</v>
      </c>
      <c r="K4" s="86">
        <v>10</v>
      </c>
      <c r="L4" s="86">
        <v>11</v>
      </c>
      <c r="M4" s="86">
        <v>12</v>
      </c>
      <c r="N4" s="86">
        <v>13</v>
      </c>
      <c r="O4" s="86">
        <v>14</v>
      </c>
      <c r="P4" s="86">
        <v>15</v>
      </c>
      <c r="Q4" s="86">
        <v>16</v>
      </c>
      <c r="R4" s="86">
        <v>17</v>
      </c>
      <c r="S4" s="86">
        <v>18</v>
      </c>
      <c r="T4" s="86">
        <v>19</v>
      </c>
      <c r="U4" s="86">
        <v>20</v>
      </c>
      <c r="V4" s="86">
        <v>21</v>
      </c>
      <c r="W4" s="86">
        <v>22</v>
      </c>
      <c r="X4" s="86">
        <v>23</v>
      </c>
      <c r="Y4" s="86">
        <v>24</v>
      </c>
      <c r="Z4" s="86">
        <v>25</v>
      </c>
      <c r="AA4" s="86">
        <v>26</v>
      </c>
      <c r="AB4" s="86">
        <v>27</v>
      </c>
      <c r="AC4" s="86">
        <v>28</v>
      </c>
      <c r="AD4" s="86">
        <v>29</v>
      </c>
      <c r="AE4" s="86">
        <v>30</v>
      </c>
      <c r="AF4" s="40" t="s">
        <v>28</v>
      </c>
      <c r="AG4" s="40" t="s">
        <v>38</v>
      </c>
    </row>
    <row r="5" spans="1:33" ht="21" customHeight="1" x14ac:dyDescent="0.4">
      <c r="A5" s="40" t="s">
        <v>0</v>
      </c>
    </row>
    <row r="6" spans="1:33" ht="21" customHeight="1" x14ac:dyDescent="0.4">
      <c r="A6" s="26" t="s">
        <v>1</v>
      </c>
      <c r="B6" s="74">
        <v>4.1736129999999996</v>
      </c>
      <c r="C6" s="74">
        <v>3.9996040000000002</v>
      </c>
      <c r="D6" s="74">
        <v>4.0001410000000002</v>
      </c>
      <c r="E6" s="74">
        <v>4.0107100000000004</v>
      </c>
      <c r="F6" s="74">
        <v>4.0414279999999998</v>
      </c>
      <c r="G6" s="74">
        <v>4.0712849999999996</v>
      </c>
      <c r="H6" s="74">
        <v>2.6766369999999999</v>
      </c>
      <c r="I6" s="74">
        <v>2.6846100000000002</v>
      </c>
      <c r="J6" s="74">
        <v>4.1526399999999999</v>
      </c>
      <c r="K6" s="74">
        <v>3.0341010000000002</v>
      </c>
      <c r="L6" s="74">
        <v>1.866201</v>
      </c>
      <c r="M6" s="74">
        <v>0</v>
      </c>
      <c r="N6" s="74">
        <v>2.0046210000000002</v>
      </c>
      <c r="O6" s="74">
        <v>1.2573179999999999</v>
      </c>
      <c r="P6" s="74">
        <v>1.376131</v>
      </c>
      <c r="Q6" s="74">
        <v>1.320416</v>
      </c>
      <c r="R6" s="74">
        <v>2.709479</v>
      </c>
      <c r="S6" s="74">
        <v>2.662277</v>
      </c>
      <c r="T6" s="74">
        <v>2.6590349999999998</v>
      </c>
      <c r="U6" s="74">
        <v>2.6010360000000001</v>
      </c>
      <c r="V6" s="74">
        <v>4.0179109999999998</v>
      </c>
      <c r="W6" s="74">
        <v>3.6621049999999999</v>
      </c>
      <c r="X6" s="74">
        <v>3.8448690000000001</v>
      </c>
      <c r="Y6" s="74">
        <v>3.9815619999999998</v>
      </c>
      <c r="Z6" s="74">
        <v>3.954189</v>
      </c>
      <c r="AA6" s="74">
        <v>3.9771920000000001</v>
      </c>
      <c r="AB6" s="74">
        <v>3.9998429999999998</v>
      </c>
      <c r="AC6" s="74">
        <v>2.6153590000000002</v>
      </c>
      <c r="AD6" s="74">
        <v>2.624539</v>
      </c>
      <c r="AE6" s="74">
        <v>4.0225169999999997</v>
      </c>
      <c r="AF6" s="40"/>
      <c r="AG6" s="26" t="s">
        <v>35</v>
      </c>
    </row>
    <row r="7" spans="1:33" ht="21" customHeight="1" x14ac:dyDescent="0.4">
      <c r="A7" s="26" t="s">
        <v>2</v>
      </c>
      <c r="B7" s="74">
        <v>9.9305909999999997</v>
      </c>
      <c r="C7" s="74">
        <v>11.207690999999999</v>
      </c>
      <c r="D7" s="74">
        <v>10.877191249999999</v>
      </c>
      <c r="E7" s="74">
        <v>13.318146500000001</v>
      </c>
      <c r="F7" s="74">
        <v>12.112574250000002</v>
      </c>
      <c r="G7" s="74">
        <v>13.145856500000001</v>
      </c>
      <c r="H7" s="74">
        <v>11.634872250000001</v>
      </c>
      <c r="I7" s="74">
        <v>13.941281750000002</v>
      </c>
      <c r="J7" s="74">
        <v>12.369623249999998</v>
      </c>
      <c r="K7" s="74">
        <v>12.9147455</v>
      </c>
      <c r="L7" s="74">
        <v>14.43349875</v>
      </c>
      <c r="M7" s="74">
        <v>15.341589749999999</v>
      </c>
      <c r="N7" s="74">
        <v>16.093864499999999</v>
      </c>
      <c r="O7" s="74">
        <v>14.255972500000002</v>
      </c>
      <c r="P7" s="74">
        <v>14.86226825</v>
      </c>
      <c r="Q7" s="74">
        <v>14.440309749999999</v>
      </c>
      <c r="R7" s="74">
        <v>13.932403999999998</v>
      </c>
      <c r="S7" s="74">
        <v>13.537049250000001</v>
      </c>
      <c r="T7" s="74">
        <v>13.0892885</v>
      </c>
      <c r="U7" s="74">
        <v>12.243750500000001</v>
      </c>
      <c r="V7" s="74">
        <v>12.430948500000001</v>
      </c>
      <c r="W7" s="74">
        <v>11.393640999999999</v>
      </c>
      <c r="X7" s="74">
        <v>12.05665275</v>
      </c>
      <c r="Y7" s="74">
        <v>10.441107749999999</v>
      </c>
      <c r="Z7" s="74">
        <v>11.48886025</v>
      </c>
      <c r="AA7" s="74">
        <v>11.26105725</v>
      </c>
      <c r="AB7" s="74">
        <v>11.1758905</v>
      </c>
      <c r="AC7" s="74">
        <v>11.62342475</v>
      </c>
      <c r="AD7" s="74">
        <v>11.813140750000001</v>
      </c>
      <c r="AE7" s="74">
        <v>11.110645999999999</v>
      </c>
      <c r="AF7" s="40"/>
      <c r="AG7" s="26" t="s">
        <v>34</v>
      </c>
    </row>
    <row r="8" spans="1:33" ht="21" customHeight="1" x14ac:dyDescent="0.4">
      <c r="B8" s="40">
        <f t="shared" ref="B8:AE8" si="0">SUM(B6:B7)</f>
        <v>14.104203999999999</v>
      </c>
      <c r="C8" s="40">
        <f t="shared" si="0"/>
        <v>15.207294999999998</v>
      </c>
      <c r="D8" s="40">
        <f t="shared" si="0"/>
        <v>14.877332249999998</v>
      </c>
      <c r="E8" s="40">
        <f t="shared" si="0"/>
        <v>17.328856500000001</v>
      </c>
      <c r="F8" s="40">
        <f t="shared" si="0"/>
        <v>16.154002250000001</v>
      </c>
      <c r="G8" s="40">
        <f t="shared" si="0"/>
        <v>17.2171415</v>
      </c>
      <c r="H8" s="40">
        <f t="shared" si="0"/>
        <v>14.31150925</v>
      </c>
      <c r="I8" s="40">
        <f t="shared" si="0"/>
        <v>16.625891750000001</v>
      </c>
      <c r="J8" s="40">
        <f t="shared" si="0"/>
        <v>16.522263249999998</v>
      </c>
      <c r="K8" s="40">
        <f t="shared" si="0"/>
        <v>15.9488465</v>
      </c>
      <c r="L8" s="40">
        <f t="shared" si="0"/>
        <v>16.299699749999998</v>
      </c>
      <c r="M8" s="40">
        <f t="shared" si="0"/>
        <v>15.341589749999999</v>
      </c>
      <c r="N8" s="40">
        <f t="shared" si="0"/>
        <v>18.098485499999999</v>
      </c>
      <c r="O8" s="40">
        <f t="shared" si="0"/>
        <v>15.513290500000002</v>
      </c>
      <c r="P8" s="40">
        <f t="shared" si="0"/>
        <v>16.238399250000001</v>
      </c>
      <c r="Q8" s="40">
        <f t="shared" si="0"/>
        <v>15.760725749999999</v>
      </c>
      <c r="R8" s="40">
        <f t="shared" si="0"/>
        <v>16.641883</v>
      </c>
      <c r="S8" s="40">
        <f t="shared" si="0"/>
        <v>16.199326250000002</v>
      </c>
      <c r="T8" s="40">
        <f t="shared" si="0"/>
        <v>15.7483235</v>
      </c>
      <c r="U8" s="40">
        <f t="shared" si="0"/>
        <v>14.844786500000001</v>
      </c>
      <c r="V8" s="40">
        <f t="shared" si="0"/>
        <v>16.448859500000001</v>
      </c>
      <c r="W8" s="40">
        <f t="shared" si="0"/>
        <v>15.055745999999999</v>
      </c>
      <c r="X8" s="40">
        <f t="shared" si="0"/>
        <v>15.901521750000001</v>
      </c>
      <c r="Y8" s="40">
        <f t="shared" si="0"/>
        <v>14.422669749999999</v>
      </c>
      <c r="Z8" s="40">
        <f t="shared" si="0"/>
        <v>15.44304925</v>
      </c>
      <c r="AA8" s="40">
        <f t="shared" si="0"/>
        <v>15.238249250000001</v>
      </c>
      <c r="AB8" s="40">
        <f t="shared" si="0"/>
        <v>15.1757335</v>
      </c>
      <c r="AC8" s="40">
        <f t="shared" si="0"/>
        <v>14.23878375</v>
      </c>
      <c r="AD8" s="40">
        <f t="shared" si="0"/>
        <v>14.437679750000001</v>
      </c>
      <c r="AE8" s="40">
        <f t="shared" si="0"/>
        <v>15.133163</v>
      </c>
      <c r="AF8" s="40">
        <f>AVERAGE(B8:AE8)</f>
        <v>15.68264358333334</v>
      </c>
      <c r="AG8" s="18">
        <v>88.8</v>
      </c>
    </row>
    <row r="9" spans="1:33" ht="21" customHeight="1" x14ac:dyDescent="0.4">
      <c r="A9" s="40" t="s">
        <v>3</v>
      </c>
      <c r="AF9" s="40"/>
    </row>
    <row r="10" spans="1:33" ht="21" customHeight="1" x14ac:dyDescent="0.4">
      <c r="A10" s="26" t="s">
        <v>18</v>
      </c>
      <c r="B10" s="57">
        <v>22.187258333333332</v>
      </c>
      <c r="C10" s="57">
        <v>20.154158333333331</v>
      </c>
      <c r="D10" s="57">
        <v>17.881824999999999</v>
      </c>
      <c r="E10" s="57">
        <v>19.962899999999998</v>
      </c>
      <c r="F10" s="57">
        <v>16.3857</v>
      </c>
      <c r="G10" s="57">
        <v>21.7667</v>
      </c>
      <c r="H10" s="57">
        <v>17.3066</v>
      </c>
      <c r="I10" s="57">
        <v>16.223399999999998</v>
      </c>
      <c r="J10" s="57">
        <v>24.2788</v>
      </c>
      <c r="K10" s="57">
        <v>15.04</v>
      </c>
      <c r="L10" s="57">
        <v>21.284599999999998</v>
      </c>
      <c r="M10" s="57">
        <v>16.590499999999999</v>
      </c>
      <c r="N10" s="57">
        <v>22.222999999999999</v>
      </c>
      <c r="O10" s="57">
        <v>16.912233333333333</v>
      </c>
      <c r="P10" s="57">
        <v>20.98963333333333</v>
      </c>
      <c r="Q10" s="57">
        <v>18.500133333333331</v>
      </c>
      <c r="R10" s="57">
        <v>23.466099999999997</v>
      </c>
      <c r="S10" s="57">
        <v>15.966999999999999</v>
      </c>
      <c r="T10" s="57">
        <v>21.276599999999998</v>
      </c>
      <c r="U10" s="57">
        <v>13.963699999999999</v>
      </c>
      <c r="V10" s="57">
        <v>10.450266666666668</v>
      </c>
      <c r="W10" s="57">
        <v>24.553566666666669</v>
      </c>
      <c r="X10" s="57">
        <v>27.683866666666667</v>
      </c>
      <c r="Y10" s="57">
        <v>16.241049999999998</v>
      </c>
      <c r="Z10" s="57">
        <v>19.165849999999999</v>
      </c>
      <c r="AA10" s="57">
        <v>18.582999999999998</v>
      </c>
      <c r="AB10" s="57">
        <v>20.509599999999999</v>
      </c>
      <c r="AC10" s="57">
        <v>13.953249999999999</v>
      </c>
      <c r="AD10" s="57">
        <v>19.671849999999999</v>
      </c>
      <c r="AE10" s="57">
        <v>17.908950000000001</v>
      </c>
      <c r="AF10" s="40">
        <f t="shared" ref="AF10:AF28" si="1">AVERAGE(B10:AE10)</f>
        <v>19.036069722222216</v>
      </c>
      <c r="AG10" s="26" t="s">
        <v>36</v>
      </c>
    </row>
    <row r="11" spans="1:33" ht="21" customHeight="1" x14ac:dyDescent="0.4">
      <c r="A11" s="26" t="s">
        <v>26</v>
      </c>
      <c r="B11" s="57">
        <v>1.2389999999999999</v>
      </c>
      <c r="C11" s="57"/>
      <c r="D11" s="57">
        <v>2.1019999999999999</v>
      </c>
      <c r="E11" s="57">
        <v>1.145</v>
      </c>
      <c r="F11" s="57">
        <v>1.0069999999999999</v>
      </c>
      <c r="G11" s="57">
        <v>1.149</v>
      </c>
      <c r="H11" s="57">
        <v>1.0509999999999999</v>
      </c>
      <c r="I11" s="57">
        <v>8.8999999999999996E-2</v>
      </c>
      <c r="J11" s="57">
        <v>0.03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/>
      <c r="Z11" s="57"/>
      <c r="AA11" s="57"/>
      <c r="AB11" s="57"/>
      <c r="AC11" s="57"/>
      <c r="AD11" s="57"/>
      <c r="AE11" s="57"/>
      <c r="AF11" s="40">
        <f t="shared" si="1"/>
        <v>0.35509090909090912</v>
      </c>
    </row>
    <row r="12" spans="1:33" ht="21" customHeight="1" x14ac:dyDescent="0.4">
      <c r="A12" s="26" t="s">
        <v>5</v>
      </c>
      <c r="B12" s="57">
        <v>0.79747999999999997</v>
      </c>
      <c r="C12" s="57">
        <v>0.81672</v>
      </c>
      <c r="D12" s="57">
        <v>0.71427999999999991</v>
      </c>
      <c r="E12" s="57">
        <v>0.71427999999999991</v>
      </c>
      <c r="F12" s="57">
        <v>0.49736999999999998</v>
      </c>
      <c r="G12" s="57">
        <v>0.50675999999999999</v>
      </c>
      <c r="H12" s="57">
        <v>0.50907000000000002</v>
      </c>
      <c r="I12" s="57">
        <v>0.51966000000000001</v>
      </c>
      <c r="J12" s="57">
        <v>0.52432000000000001</v>
      </c>
      <c r="K12" s="57">
        <v>0.51966000000000001</v>
      </c>
      <c r="L12" s="57">
        <v>0.53756999999999999</v>
      </c>
      <c r="M12" s="57">
        <v>0.45282</v>
      </c>
      <c r="N12" s="57">
        <v>0.64306999999999992</v>
      </c>
      <c r="O12" s="57">
        <v>0.93730999999999998</v>
      </c>
      <c r="P12" s="57">
        <v>0.92811999999999995</v>
      </c>
      <c r="Q12" s="57">
        <v>0.91505999999999998</v>
      </c>
      <c r="R12" s="57">
        <v>0.91587999999999992</v>
      </c>
      <c r="S12" s="57">
        <v>0.89319999999999999</v>
      </c>
      <c r="T12" s="57">
        <v>0.84821999999999997</v>
      </c>
      <c r="U12" s="57">
        <v>0.79530999999999996</v>
      </c>
      <c r="V12" s="57">
        <v>0.79926999999999992</v>
      </c>
      <c r="W12" s="57">
        <v>0.79171999999999998</v>
      </c>
      <c r="X12" s="57">
        <v>0.76932</v>
      </c>
      <c r="Y12" s="57">
        <v>0.75032999999999994</v>
      </c>
      <c r="Z12" s="57">
        <v>0.63523999999999992</v>
      </c>
      <c r="AA12" s="57">
        <v>0.40720000000000001</v>
      </c>
      <c r="AB12" s="57">
        <v>0.35482999999999998</v>
      </c>
      <c r="AC12" s="57">
        <v>0.35624</v>
      </c>
      <c r="AD12" s="57">
        <v>0.36468</v>
      </c>
      <c r="AE12" s="57">
        <v>0.35483999999999999</v>
      </c>
      <c r="AF12" s="40">
        <f t="shared" si="1"/>
        <v>0.65232766666666664</v>
      </c>
    </row>
    <row r="13" spans="1:33" ht="21" customHeight="1" x14ac:dyDescent="0.4">
      <c r="A13" s="26" t="s">
        <v>6</v>
      </c>
      <c r="B13" s="57">
        <v>0.51624399999999993</v>
      </c>
      <c r="C13" s="57">
        <v>0.51135299999999995</v>
      </c>
      <c r="D13" s="57"/>
      <c r="E13" s="57"/>
      <c r="F13" s="57"/>
      <c r="G13" s="57"/>
      <c r="H13" s="57"/>
      <c r="I13" s="57"/>
      <c r="J13" s="57"/>
      <c r="K13" s="57"/>
      <c r="L13" s="57"/>
      <c r="M13" s="57">
        <v>0.50076299999999996</v>
      </c>
      <c r="N13" s="57">
        <v>0.56703199999999998</v>
      </c>
      <c r="O13" s="57">
        <v>0.37792999999999999</v>
      </c>
      <c r="P13" s="57">
        <v>0.49829999999999997</v>
      </c>
      <c r="Q13" s="57">
        <v>0.51557500000000001</v>
      </c>
      <c r="R13" s="57">
        <v>0.497618</v>
      </c>
      <c r="S13" s="57">
        <v>0.50333499999999998</v>
      </c>
      <c r="T13" s="57">
        <v>0.60882999999999998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40"/>
    </row>
    <row r="14" spans="1:33" ht="21" customHeight="1" x14ac:dyDescent="0.4">
      <c r="A14" s="26" t="s">
        <v>7</v>
      </c>
      <c r="B14" s="57">
        <v>1.032988</v>
      </c>
      <c r="C14" s="57">
        <v>0</v>
      </c>
      <c r="D14" s="57">
        <v>0</v>
      </c>
      <c r="E14" s="57">
        <v>0.12716</v>
      </c>
      <c r="F14" s="57">
        <v>0.154836</v>
      </c>
      <c r="G14" s="57">
        <v>0</v>
      </c>
      <c r="H14" s="57">
        <v>0</v>
      </c>
      <c r="I14" s="57">
        <v>0</v>
      </c>
      <c r="J14" s="57">
        <v>0</v>
      </c>
      <c r="K14" s="57">
        <v>0.76744800000000002</v>
      </c>
      <c r="L14" s="57">
        <v>0</v>
      </c>
      <c r="M14" s="57">
        <v>0.32089200000000001</v>
      </c>
      <c r="N14" s="57">
        <v>0</v>
      </c>
      <c r="O14" s="57"/>
      <c r="P14" s="57"/>
      <c r="Q14" s="57"/>
      <c r="R14" s="57"/>
      <c r="S14" s="57">
        <v>1.016532</v>
      </c>
      <c r="T14" s="57">
        <v>5.9839999999999997E-2</v>
      </c>
      <c r="U14" s="57"/>
      <c r="V14" s="57"/>
      <c r="W14" s="57"/>
      <c r="X14" s="57"/>
      <c r="Y14" s="57"/>
      <c r="Z14" s="57">
        <v>0.39569199999999999</v>
      </c>
      <c r="AA14" s="57">
        <v>6.0587999999999996E-2</v>
      </c>
      <c r="AB14" s="57"/>
      <c r="AC14" s="57"/>
      <c r="AD14" s="57"/>
      <c r="AE14" s="57"/>
      <c r="AF14" s="40">
        <f t="shared" si="1"/>
        <v>0.23152800000000001</v>
      </c>
    </row>
    <row r="15" spans="1:33" ht="21" customHeight="1" x14ac:dyDescent="0.4">
      <c r="B15" s="40">
        <f t="shared" ref="B15:AE15" si="2">SUM(B10:B14)</f>
        <v>25.772970333333333</v>
      </c>
      <c r="C15" s="40">
        <f t="shared" si="2"/>
        <v>21.482231333333331</v>
      </c>
      <c r="D15" s="40">
        <f t="shared" si="2"/>
        <v>20.698104999999998</v>
      </c>
      <c r="E15" s="40">
        <f t="shared" si="2"/>
        <v>21.949339999999996</v>
      </c>
      <c r="F15" s="40">
        <f t="shared" si="2"/>
        <v>18.044906000000001</v>
      </c>
      <c r="G15" s="40">
        <f t="shared" si="2"/>
        <v>23.422460000000001</v>
      </c>
      <c r="H15" s="40">
        <f t="shared" si="2"/>
        <v>18.866669999999999</v>
      </c>
      <c r="I15" s="40">
        <f t="shared" si="2"/>
        <v>16.832059999999998</v>
      </c>
      <c r="J15" s="40">
        <f t="shared" si="2"/>
        <v>24.833120000000001</v>
      </c>
      <c r="K15" s="40">
        <f t="shared" si="2"/>
        <v>16.327107999999999</v>
      </c>
      <c r="L15" s="40">
        <f t="shared" si="2"/>
        <v>21.822169999999996</v>
      </c>
      <c r="M15" s="40">
        <f t="shared" si="2"/>
        <v>17.864974999999998</v>
      </c>
      <c r="N15" s="40">
        <f t="shared" si="2"/>
        <v>23.433102000000002</v>
      </c>
      <c r="O15" s="40">
        <f t="shared" si="2"/>
        <v>18.227473333333332</v>
      </c>
      <c r="P15" s="40">
        <f t="shared" si="2"/>
        <v>22.41605333333333</v>
      </c>
      <c r="Q15" s="40">
        <f t="shared" si="2"/>
        <v>19.930768333333329</v>
      </c>
      <c r="R15" s="40">
        <f t="shared" si="2"/>
        <v>24.879597999999998</v>
      </c>
      <c r="S15" s="40">
        <f t="shared" si="2"/>
        <v>18.380067</v>
      </c>
      <c r="T15" s="40">
        <f t="shared" si="2"/>
        <v>22.793490000000002</v>
      </c>
      <c r="U15" s="40">
        <f t="shared" si="2"/>
        <v>14.75901</v>
      </c>
      <c r="V15" s="40">
        <f t="shared" si="2"/>
        <v>11.249536666666668</v>
      </c>
      <c r="W15" s="40">
        <f t="shared" si="2"/>
        <v>25.34528666666667</v>
      </c>
      <c r="X15" s="40">
        <f t="shared" si="2"/>
        <v>28.453186666666667</v>
      </c>
      <c r="Y15" s="40">
        <f t="shared" si="2"/>
        <v>16.991379999999999</v>
      </c>
      <c r="Z15" s="40">
        <f t="shared" si="2"/>
        <v>20.196781999999999</v>
      </c>
      <c r="AA15" s="40">
        <f t="shared" si="2"/>
        <v>19.050787999999997</v>
      </c>
      <c r="AB15" s="40">
        <f t="shared" si="2"/>
        <v>20.864429999999999</v>
      </c>
      <c r="AC15" s="40">
        <f t="shared" si="2"/>
        <v>14.309489999999998</v>
      </c>
      <c r="AD15" s="40">
        <f t="shared" si="2"/>
        <v>20.036529999999999</v>
      </c>
      <c r="AE15" s="40">
        <f t="shared" si="2"/>
        <v>18.26379</v>
      </c>
      <c r="AF15" s="40">
        <f t="shared" si="1"/>
        <v>20.249895922222215</v>
      </c>
    </row>
    <row r="16" spans="1:33" ht="21" customHeight="1" x14ac:dyDescent="0.4">
      <c r="A16" s="40" t="s">
        <v>40</v>
      </c>
      <c r="AF16" s="40"/>
    </row>
    <row r="17" spans="1:33" ht="21" customHeight="1" x14ac:dyDescent="0.4">
      <c r="A17" s="26" t="s">
        <v>8</v>
      </c>
      <c r="B17" s="58">
        <v>13.32</v>
      </c>
      <c r="C17" s="58">
        <v>15.27</v>
      </c>
      <c r="D17" s="58">
        <v>14.25</v>
      </c>
      <c r="E17" s="58">
        <v>13.04</v>
      </c>
      <c r="F17" s="58">
        <v>14.74</v>
      </c>
      <c r="G17" s="58">
        <v>12.35</v>
      </c>
      <c r="H17" s="58">
        <v>13.61</v>
      </c>
      <c r="I17" s="58">
        <v>13.96</v>
      </c>
      <c r="J17" s="58">
        <v>14.85</v>
      </c>
      <c r="K17" s="58">
        <v>15.93</v>
      </c>
      <c r="L17" s="58">
        <v>15.08</v>
      </c>
      <c r="M17" s="58">
        <v>14.14</v>
      </c>
      <c r="N17" s="58">
        <v>15.1</v>
      </c>
      <c r="O17" s="58">
        <v>14.27</v>
      </c>
      <c r="P17" s="58">
        <v>14.34</v>
      </c>
      <c r="Q17" s="58">
        <v>14.78</v>
      </c>
      <c r="R17" s="58">
        <v>13.25</v>
      </c>
      <c r="S17" s="58">
        <v>13.43</v>
      </c>
      <c r="T17" s="58">
        <v>14.04</v>
      </c>
      <c r="U17" s="58">
        <v>14.03</v>
      </c>
      <c r="V17" s="58">
        <v>13.48</v>
      </c>
      <c r="W17" s="58">
        <v>13.3</v>
      </c>
      <c r="X17" s="58">
        <v>14.2</v>
      </c>
      <c r="Y17" s="58">
        <v>12.78</v>
      </c>
      <c r="Z17" s="58">
        <v>11.7</v>
      </c>
      <c r="AA17" s="58">
        <v>11.76</v>
      </c>
      <c r="AB17" s="58">
        <v>13.37</v>
      </c>
      <c r="AC17" s="58">
        <v>12.88</v>
      </c>
      <c r="AD17" s="58">
        <v>11.59</v>
      </c>
      <c r="AE17" s="58">
        <v>12.9</v>
      </c>
      <c r="AF17" s="40">
        <f t="shared" si="1"/>
        <v>13.724666666666666</v>
      </c>
      <c r="AG17" s="26" t="s">
        <v>36</v>
      </c>
    </row>
    <row r="18" spans="1:33" ht="21" customHeight="1" x14ac:dyDescent="0.4">
      <c r="A18" s="26" t="s">
        <v>26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40">
        <f t="shared" si="1"/>
        <v>0</v>
      </c>
    </row>
    <row r="19" spans="1:33" ht="21" customHeight="1" x14ac:dyDescent="0.4">
      <c r="A19" s="26" t="s">
        <v>9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40"/>
    </row>
    <row r="20" spans="1:33" ht="21" customHeight="1" x14ac:dyDescent="0.4">
      <c r="A20" s="26" t="s">
        <v>23</v>
      </c>
      <c r="B20" s="58">
        <v>62</v>
      </c>
      <c r="C20" s="58">
        <v>55</v>
      </c>
      <c r="D20" s="58">
        <v>68</v>
      </c>
      <c r="E20" s="58">
        <v>80</v>
      </c>
      <c r="F20" s="58">
        <v>90</v>
      </c>
      <c r="G20" s="58">
        <v>65</v>
      </c>
      <c r="H20" s="58">
        <v>60</v>
      </c>
      <c r="I20" s="58">
        <v>60</v>
      </c>
      <c r="J20" s="58">
        <v>67</v>
      </c>
      <c r="K20" s="58">
        <v>93</v>
      </c>
      <c r="L20" s="58">
        <v>86</v>
      </c>
      <c r="M20" s="58">
        <v>93</v>
      </c>
      <c r="N20" s="58">
        <v>70</v>
      </c>
      <c r="O20" s="58">
        <v>76</v>
      </c>
      <c r="P20" s="58">
        <v>87</v>
      </c>
      <c r="Q20" s="58">
        <v>70</v>
      </c>
      <c r="R20" s="58">
        <v>70</v>
      </c>
      <c r="S20" s="58">
        <v>85</v>
      </c>
      <c r="T20" s="58">
        <v>84</v>
      </c>
      <c r="U20" s="58">
        <v>71</v>
      </c>
      <c r="V20" s="58">
        <v>66</v>
      </c>
      <c r="W20" s="58">
        <v>65</v>
      </c>
      <c r="X20" s="58">
        <v>63</v>
      </c>
      <c r="Y20" s="58">
        <v>67</v>
      </c>
      <c r="Z20" s="58">
        <v>85</v>
      </c>
      <c r="AA20" s="58">
        <v>70</v>
      </c>
      <c r="AB20" s="58">
        <v>70</v>
      </c>
      <c r="AC20" s="58">
        <v>74</v>
      </c>
      <c r="AD20" s="58">
        <v>76</v>
      </c>
      <c r="AE20" s="58">
        <v>80</v>
      </c>
      <c r="AF20" s="40">
        <f t="shared" si="1"/>
        <v>73.599999999999994</v>
      </c>
    </row>
    <row r="21" spans="1:33" ht="21" customHeight="1" x14ac:dyDescent="0.4">
      <c r="A21" s="26" t="s">
        <v>22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40"/>
    </row>
    <row r="22" spans="1:33" ht="21" customHeight="1" x14ac:dyDescent="0.4">
      <c r="A22" s="26" t="s">
        <v>24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40"/>
    </row>
    <row r="23" spans="1:33" ht="21" customHeight="1" x14ac:dyDescent="0.4">
      <c r="A23" s="26" t="s">
        <v>25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40"/>
    </row>
    <row r="24" spans="1:33" ht="21" customHeight="1" x14ac:dyDescent="0.4">
      <c r="A24" s="26" t="s">
        <v>17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40"/>
    </row>
    <row r="25" spans="1:33" ht="21" customHeight="1" x14ac:dyDescent="0.4">
      <c r="A25" s="26" t="s">
        <v>5</v>
      </c>
      <c r="B25" s="58">
        <v>0.71</v>
      </c>
      <c r="C25" s="58">
        <v>0.71</v>
      </c>
      <c r="D25" s="58">
        <v>0.71</v>
      </c>
      <c r="E25" s="58">
        <v>0.71</v>
      </c>
      <c r="F25" s="58">
        <v>0.71</v>
      </c>
      <c r="G25" s="58">
        <v>0.71</v>
      </c>
      <c r="H25" s="58">
        <v>0.71</v>
      </c>
      <c r="I25" s="58">
        <v>0.71</v>
      </c>
      <c r="J25" s="58">
        <v>0.71</v>
      </c>
      <c r="K25" s="58">
        <v>0.71</v>
      </c>
      <c r="L25" s="58">
        <v>0.71</v>
      </c>
      <c r="M25" s="58">
        <v>0.71</v>
      </c>
      <c r="N25" s="58">
        <v>0.71</v>
      </c>
      <c r="O25" s="58">
        <v>0.71</v>
      </c>
      <c r="P25" s="58">
        <v>0.71</v>
      </c>
      <c r="Q25" s="58">
        <v>0.68</v>
      </c>
      <c r="R25" s="58">
        <v>0.68</v>
      </c>
      <c r="S25" s="58">
        <v>0.68</v>
      </c>
      <c r="T25" s="58">
        <v>0.68</v>
      </c>
      <c r="U25" s="58">
        <v>0.68</v>
      </c>
      <c r="V25" s="58">
        <v>0.68</v>
      </c>
      <c r="W25" s="58">
        <v>0.68</v>
      </c>
      <c r="X25" s="58">
        <v>0.68</v>
      </c>
      <c r="Y25" s="58">
        <v>0.68</v>
      </c>
      <c r="Z25" s="58">
        <v>0.68</v>
      </c>
      <c r="AA25" s="58">
        <v>0.68</v>
      </c>
      <c r="AB25" s="58">
        <v>0.68</v>
      </c>
      <c r="AC25" s="58">
        <v>0.68</v>
      </c>
      <c r="AD25" s="58">
        <v>0.68</v>
      </c>
      <c r="AE25" s="58">
        <v>0.68</v>
      </c>
      <c r="AF25" s="40">
        <f t="shared" si="1"/>
        <v>0.69499999999999995</v>
      </c>
    </row>
    <row r="26" spans="1:33" ht="21" customHeight="1" x14ac:dyDescent="0.4">
      <c r="A26" s="26" t="s">
        <v>10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40"/>
    </row>
    <row r="27" spans="1:33" ht="21" customHeight="1" x14ac:dyDescent="0.4">
      <c r="A27" s="26" t="s">
        <v>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40"/>
    </row>
    <row r="28" spans="1:33" ht="21" customHeight="1" x14ac:dyDescent="0.4">
      <c r="B28" s="40">
        <f>SUM(B17+B18+B19+B24+B25+B26+B27)</f>
        <v>14.030000000000001</v>
      </c>
      <c r="C28" s="40">
        <f t="shared" ref="C28:AE28" si="3">SUM(C17+C18+C19+C24+C25+C26+C27)</f>
        <v>15.98</v>
      </c>
      <c r="D28" s="40">
        <f t="shared" si="3"/>
        <v>14.96</v>
      </c>
      <c r="E28" s="40">
        <f t="shared" si="3"/>
        <v>13.75</v>
      </c>
      <c r="F28" s="40">
        <f t="shared" si="3"/>
        <v>15.45</v>
      </c>
      <c r="G28" s="40">
        <f t="shared" si="3"/>
        <v>13.059999999999999</v>
      </c>
      <c r="H28" s="40">
        <f t="shared" si="3"/>
        <v>14.32</v>
      </c>
      <c r="I28" s="40">
        <f t="shared" si="3"/>
        <v>14.670000000000002</v>
      </c>
      <c r="J28" s="40">
        <f t="shared" si="3"/>
        <v>15.559999999999999</v>
      </c>
      <c r="K28" s="40">
        <f t="shared" si="3"/>
        <v>16.64</v>
      </c>
      <c r="L28" s="40">
        <f t="shared" si="3"/>
        <v>15.79</v>
      </c>
      <c r="M28" s="40">
        <f t="shared" si="3"/>
        <v>14.850000000000001</v>
      </c>
      <c r="N28" s="40">
        <f t="shared" si="3"/>
        <v>15.809999999999999</v>
      </c>
      <c r="O28" s="40">
        <f t="shared" si="3"/>
        <v>14.98</v>
      </c>
      <c r="P28" s="40">
        <f t="shared" si="3"/>
        <v>15.05</v>
      </c>
      <c r="Q28" s="40">
        <f t="shared" si="3"/>
        <v>15.459999999999999</v>
      </c>
      <c r="R28" s="40">
        <f t="shared" si="3"/>
        <v>13.93</v>
      </c>
      <c r="S28" s="40">
        <f t="shared" si="3"/>
        <v>14.11</v>
      </c>
      <c r="T28" s="40">
        <f t="shared" si="3"/>
        <v>14.719999999999999</v>
      </c>
      <c r="U28" s="40">
        <f t="shared" si="3"/>
        <v>14.709999999999999</v>
      </c>
      <c r="V28" s="40">
        <f t="shared" si="3"/>
        <v>14.16</v>
      </c>
      <c r="W28" s="40">
        <f t="shared" si="3"/>
        <v>13.98</v>
      </c>
      <c r="X28" s="40">
        <f t="shared" si="3"/>
        <v>14.879999999999999</v>
      </c>
      <c r="Y28" s="40">
        <f t="shared" si="3"/>
        <v>13.459999999999999</v>
      </c>
      <c r="Z28" s="40">
        <f t="shared" si="3"/>
        <v>12.379999999999999</v>
      </c>
      <c r="AA28" s="40">
        <f t="shared" si="3"/>
        <v>12.44</v>
      </c>
      <c r="AB28" s="40">
        <f t="shared" si="3"/>
        <v>14.049999999999999</v>
      </c>
      <c r="AC28" s="40">
        <f t="shared" si="3"/>
        <v>13.56</v>
      </c>
      <c r="AD28" s="40">
        <f t="shared" si="3"/>
        <v>12.27</v>
      </c>
      <c r="AE28" s="40">
        <f t="shared" si="3"/>
        <v>13.58</v>
      </c>
      <c r="AF28" s="40">
        <f t="shared" si="1"/>
        <v>14.419666666666666</v>
      </c>
    </row>
    <row r="29" spans="1:33" ht="21" customHeight="1" x14ac:dyDescent="0.4">
      <c r="A29" s="40" t="s">
        <v>11</v>
      </c>
      <c r="AF29" s="40"/>
      <c r="AG29" s="26" t="s">
        <v>37</v>
      </c>
    </row>
    <row r="30" spans="1:33" ht="21" customHeight="1" x14ac:dyDescent="0.4">
      <c r="A30" s="26" t="s">
        <v>12</v>
      </c>
      <c r="B30" s="26">
        <v>2.343</v>
      </c>
      <c r="C30" s="26">
        <v>2.6354166666666661</v>
      </c>
      <c r="D30" s="26">
        <v>0.7573076923076919</v>
      </c>
      <c r="E30" s="26">
        <v>2.6228461538461536</v>
      </c>
      <c r="F30" s="26">
        <v>2.7289999999999996</v>
      </c>
      <c r="Z30" s="26">
        <v>2.4759999999999995</v>
      </c>
      <c r="AA30" s="26">
        <v>2.2240000000000002</v>
      </c>
      <c r="AB30" s="59">
        <v>2.3010000000000006</v>
      </c>
      <c r="AC30" s="26">
        <v>2.3395384615384618</v>
      </c>
      <c r="AD30" s="26">
        <v>1.8030000000000006</v>
      </c>
      <c r="AF30" s="40"/>
      <c r="AG30" s="26" t="s">
        <v>34</v>
      </c>
    </row>
    <row r="31" spans="1:33" ht="21" customHeight="1" x14ac:dyDescent="0.4">
      <c r="A31" s="26" t="s">
        <v>27</v>
      </c>
      <c r="G31" s="26">
        <v>1.5159999999999998</v>
      </c>
      <c r="H31" s="26">
        <v>2.82</v>
      </c>
      <c r="I31" s="26">
        <v>2.6359999999999997</v>
      </c>
      <c r="J31" s="26">
        <v>1.9330000000000003</v>
      </c>
      <c r="K31" s="26">
        <v>2.1140769230769227</v>
      </c>
      <c r="L31" s="26">
        <v>1.7433846153846155</v>
      </c>
      <c r="M31" s="26">
        <v>2.2789999999999999</v>
      </c>
      <c r="N31" s="26">
        <v>2.8699999999999992</v>
      </c>
      <c r="O31" s="26">
        <v>2.6460000000000004</v>
      </c>
      <c r="P31" s="26">
        <v>1.9920000000000007</v>
      </c>
      <c r="Q31" s="26">
        <v>2.1629999999999998</v>
      </c>
      <c r="R31" s="26">
        <v>2.7964166666666661</v>
      </c>
      <c r="S31" s="26">
        <v>2.2743846153846157</v>
      </c>
      <c r="T31" s="26">
        <v>2.7833076923076923</v>
      </c>
      <c r="U31" s="26">
        <v>2.4989999999999997</v>
      </c>
      <c r="V31" s="26">
        <v>2.3299999999999992</v>
      </c>
      <c r="W31" s="26">
        <v>2.6150000000000011</v>
      </c>
      <c r="X31" s="26">
        <v>2.5049999999999994</v>
      </c>
      <c r="Y31" s="26">
        <v>2.3809999999999998</v>
      </c>
      <c r="AB31" s="59"/>
      <c r="AC31" s="59"/>
      <c r="AD31" s="59"/>
      <c r="AE31" s="26">
        <v>1.7590000000000001</v>
      </c>
      <c r="AF31" s="40">
        <f>SUM(B31:AE31)</f>
        <v>46.655570512820518</v>
      </c>
      <c r="AG31" s="18">
        <v>-6.63</v>
      </c>
    </row>
    <row r="32" spans="1:33" ht="21" customHeight="1" x14ac:dyDescent="0.4">
      <c r="A32" s="26" t="s">
        <v>4</v>
      </c>
      <c r="B32" s="26">
        <v>1.4256</v>
      </c>
      <c r="C32" s="26">
        <v>1.4682999999999999</v>
      </c>
      <c r="D32" s="26">
        <v>1.4028</v>
      </c>
      <c r="E32" s="26">
        <v>1.3942000000000001</v>
      </c>
      <c r="F32" s="26">
        <v>1.3794000000000002</v>
      </c>
      <c r="G32" s="26">
        <v>1.4607000000000001</v>
      </c>
      <c r="H32" s="26">
        <v>1.3754999999999999</v>
      </c>
      <c r="I32" s="26">
        <v>1.4089</v>
      </c>
      <c r="J32" s="26">
        <v>1.3254999999999999</v>
      </c>
      <c r="K32" s="26">
        <v>1.4202999999999999</v>
      </c>
      <c r="L32" s="26">
        <v>1.3562000000000001</v>
      </c>
      <c r="M32" s="26">
        <v>1.4305000000000001</v>
      </c>
      <c r="N32" s="26">
        <v>1.3545999999999998</v>
      </c>
      <c r="O32" s="26">
        <v>1.3545999999999998</v>
      </c>
      <c r="P32" s="26">
        <v>1.3794000000000002</v>
      </c>
      <c r="Q32" s="26">
        <v>1.3965999999999998</v>
      </c>
      <c r="R32" s="26">
        <v>1.4031</v>
      </c>
      <c r="S32" s="26">
        <v>1.3642000000000001</v>
      </c>
      <c r="T32" s="26">
        <v>1.3642000000000001</v>
      </c>
      <c r="U32" s="26">
        <v>1.3667</v>
      </c>
      <c r="V32" s="26">
        <v>1.3592</v>
      </c>
      <c r="W32" s="26">
        <v>1.3592</v>
      </c>
      <c r="X32" s="26">
        <v>1.3700999999999999</v>
      </c>
      <c r="Y32" s="26">
        <v>0.88900000000000001</v>
      </c>
      <c r="Z32" s="26">
        <v>0.88900000000000001</v>
      </c>
      <c r="AA32" s="26">
        <v>1.3528</v>
      </c>
      <c r="AB32" s="26">
        <v>1.3406</v>
      </c>
      <c r="AC32" s="26">
        <v>1.3406</v>
      </c>
      <c r="AD32" s="26">
        <v>1.3559000000000001</v>
      </c>
      <c r="AE32" s="26">
        <v>1.3759999999999999</v>
      </c>
      <c r="AF32" s="40"/>
    </row>
    <row r="33" spans="1:32" ht="21" customHeight="1" x14ac:dyDescent="0.4">
      <c r="A33" s="26" t="s">
        <v>13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40"/>
    </row>
    <row r="34" spans="1:32" ht="21" customHeight="1" x14ac:dyDescent="0.4">
      <c r="A34" s="26" t="s">
        <v>10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40"/>
    </row>
    <row r="35" spans="1:32" ht="21" customHeight="1" x14ac:dyDescent="0.4">
      <c r="A35" s="40"/>
      <c r="B35" s="40">
        <f t="shared" ref="B35:AE35" si="4">SUM(B30:B34)</f>
        <v>3.7686000000000002</v>
      </c>
      <c r="C35" s="40">
        <f t="shared" si="4"/>
        <v>4.1037166666666662</v>
      </c>
      <c r="D35" s="40">
        <f t="shared" si="4"/>
        <v>2.1601076923076921</v>
      </c>
      <c r="E35" s="40">
        <f t="shared" si="4"/>
        <v>4.0170461538461542</v>
      </c>
      <c r="F35" s="40">
        <f t="shared" si="4"/>
        <v>4.1083999999999996</v>
      </c>
      <c r="G35" s="40">
        <f t="shared" si="4"/>
        <v>2.9767000000000001</v>
      </c>
      <c r="H35" s="40">
        <f t="shared" si="4"/>
        <v>4.1955</v>
      </c>
      <c r="I35" s="40">
        <f t="shared" si="4"/>
        <v>4.0449000000000002</v>
      </c>
      <c r="J35" s="40">
        <f t="shared" si="4"/>
        <v>3.2585000000000002</v>
      </c>
      <c r="K35" s="40">
        <f t="shared" si="4"/>
        <v>3.5343769230769224</v>
      </c>
      <c r="L35" s="40">
        <f t="shared" si="4"/>
        <v>3.0995846153846154</v>
      </c>
      <c r="M35" s="40">
        <f t="shared" si="4"/>
        <v>3.7095000000000002</v>
      </c>
      <c r="N35" s="40">
        <f t="shared" si="4"/>
        <v>4.2245999999999988</v>
      </c>
      <c r="O35" s="40">
        <f t="shared" si="4"/>
        <v>4.0006000000000004</v>
      </c>
      <c r="P35" s="40">
        <f t="shared" si="4"/>
        <v>3.3714000000000008</v>
      </c>
      <c r="Q35" s="40">
        <f t="shared" si="4"/>
        <v>3.5595999999999997</v>
      </c>
      <c r="R35" s="40">
        <f t="shared" si="4"/>
        <v>4.1995166666666659</v>
      </c>
      <c r="S35" s="40">
        <f t="shared" si="4"/>
        <v>3.638584615384616</v>
      </c>
      <c r="T35" s="40">
        <f t="shared" si="4"/>
        <v>4.1475076923076921</v>
      </c>
      <c r="U35" s="40">
        <f t="shared" si="4"/>
        <v>3.8656999999999995</v>
      </c>
      <c r="V35" s="40">
        <f t="shared" si="4"/>
        <v>3.6891999999999991</v>
      </c>
      <c r="W35" s="40">
        <f t="shared" si="4"/>
        <v>3.9742000000000011</v>
      </c>
      <c r="X35" s="40">
        <f t="shared" si="4"/>
        <v>3.8750999999999993</v>
      </c>
      <c r="Y35" s="40">
        <f t="shared" si="4"/>
        <v>3.2699999999999996</v>
      </c>
      <c r="Z35" s="40">
        <f t="shared" si="4"/>
        <v>3.3649999999999993</v>
      </c>
      <c r="AA35" s="40">
        <f t="shared" si="4"/>
        <v>3.5768000000000004</v>
      </c>
      <c r="AB35" s="40">
        <f t="shared" si="4"/>
        <v>3.6416000000000004</v>
      </c>
      <c r="AC35" s="40">
        <f t="shared" si="4"/>
        <v>3.680138461538462</v>
      </c>
      <c r="AD35" s="40">
        <f t="shared" si="4"/>
        <v>3.1589000000000009</v>
      </c>
      <c r="AE35" s="40">
        <f t="shared" si="4"/>
        <v>3.1349999999999998</v>
      </c>
      <c r="AF35" s="40">
        <f>AVERAGE(B35:AE35)</f>
        <v>3.6450126495726498</v>
      </c>
    </row>
    <row r="36" spans="1:32" ht="21" customHeight="1" x14ac:dyDescent="0.4">
      <c r="A36" s="40" t="s">
        <v>30</v>
      </c>
      <c r="AF36" s="40"/>
    </row>
    <row r="37" spans="1:32" ht="21" customHeight="1" x14ac:dyDescent="0.4">
      <c r="A37" s="26" t="s">
        <v>4</v>
      </c>
      <c r="B37" s="90">
        <v>0.5</v>
      </c>
      <c r="C37" s="90">
        <v>0.5</v>
      </c>
      <c r="D37" s="90">
        <v>0.4</v>
      </c>
      <c r="E37" s="90">
        <v>0.5</v>
      </c>
      <c r="F37" s="90">
        <v>0.6</v>
      </c>
      <c r="G37" s="90">
        <v>0.6</v>
      </c>
      <c r="H37" s="90">
        <v>0.4</v>
      </c>
      <c r="I37" s="90">
        <v>0.3</v>
      </c>
      <c r="J37" s="90">
        <v>0.6</v>
      </c>
      <c r="K37" s="90">
        <v>0.6</v>
      </c>
      <c r="L37" s="90">
        <v>0.4</v>
      </c>
      <c r="M37" s="90">
        <v>0.3</v>
      </c>
      <c r="N37" s="90">
        <v>0.5</v>
      </c>
      <c r="O37" s="90">
        <v>0.5</v>
      </c>
      <c r="P37" s="90">
        <v>0.5</v>
      </c>
      <c r="Q37" s="90">
        <v>0.5</v>
      </c>
      <c r="R37" s="90">
        <v>0.5</v>
      </c>
      <c r="S37" s="90">
        <v>0.5</v>
      </c>
      <c r="T37" s="90">
        <v>0.5</v>
      </c>
      <c r="U37" s="90">
        <v>0.6</v>
      </c>
      <c r="V37" s="90">
        <v>0.2</v>
      </c>
      <c r="W37" s="90">
        <v>0.6</v>
      </c>
      <c r="X37" s="90">
        <v>0.3</v>
      </c>
      <c r="Y37" s="90">
        <v>0.6</v>
      </c>
      <c r="Z37" s="90">
        <v>0.5</v>
      </c>
      <c r="AA37" s="90">
        <v>0.3</v>
      </c>
      <c r="AB37" s="90">
        <v>0.6</v>
      </c>
      <c r="AC37" s="90">
        <v>0.4</v>
      </c>
      <c r="AD37" s="90">
        <v>0.3</v>
      </c>
      <c r="AE37" s="90">
        <v>0.6</v>
      </c>
      <c r="AF37" s="40">
        <f>AVERAGE(B37:AE37)</f>
        <v>0.47333333333333333</v>
      </c>
    </row>
    <row r="38" spans="1:32" ht="21" customHeight="1" x14ac:dyDescent="0.4">
      <c r="A38" s="26" t="s">
        <v>15</v>
      </c>
      <c r="B38" s="52">
        <f>B8+B15+B28+B35+B37</f>
        <v>58.175774333333329</v>
      </c>
      <c r="C38" s="52">
        <f t="shared" ref="C38:AE38" si="5">C8+C15+C28+C35+C37</f>
        <v>57.273243000000001</v>
      </c>
      <c r="D38" s="52">
        <f t="shared" si="5"/>
        <v>53.095544942307683</v>
      </c>
      <c r="E38" s="52">
        <f t="shared" si="5"/>
        <v>57.545242653846145</v>
      </c>
      <c r="F38" s="52">
        <f t="shared" si="5"/>
        <v>54.35730825000001</v>
      </c>
      <c r="G38" s="52">
        <f t="shared" si="5"/>
        <v>57.276301500000002</v>
      </c>
      <c r="H38" s="52">
        <f t="shared" si="5"/>
        <v>52.093679250000001</v>
      </c>
      <c r="I38" s="52">
        <f t="shared" si="5"/>
        <v>52.472851749999997</v>
      </c>
      <c r="J38" s="52">
        <f t="shared" si="5"/>
        <v>60.773883250000004</v>
      </c>
      <c r="K38" s="52">
        <f t="shared" si="5"/>
        <v>53.050331423076919</v>
      </c>
      <c r="L38" s="52">
        <f t="shared" si="5"/>
        <v>57.411454365384607</v>
      </c>
      <c r="M38" s="52">
        <f t="shared" si="5"/>
        <v>52.066064749999995</v>
      </c>
      <c r="N38" s="52">
        <f t="shared" si="5"/>
        <v>62.066187499999998</v>
      </c>
      <c r="O38" s="52">
        <f t="shared" si="5"/>
        <v>53.221363833333335</v>
      </c>
      <c r="P38" s="52">
        <f t="shared" si="5"/>
        <v>57.575852583333337</v>
      </c>
      <c r="Q38" s="52">
        <f t="shared" si="5"/>
        <v>55.211094083333322</v>
      </c>
      <c r="R38" s="52">
        <f t="shared" si="5"/>
        <v>60.150997666666662</v>
      </c>
      <c r="S38" s="52">
        <f t="shared" si="5"/>
        <v>52.827977865384618</v>
      </c>
      <c r="T38" s="52">
        <f t="shared" si="5"/>
        <v>57.909321192307694</v>
      </c>
      <c r="U38" s="52">
        <f t="shared" si="5"/>
        <v>48.7794965</v>
      </c>
      <c r="V38" s="52">
        <f t="shared" si="5"/>
        <v>45.747596166666668</v>
      </c>
      <c r="W38" s="52">
        <f t="shared" si="5"/>
        <v>58.955232666666674</v>
      </c>
      <c r="X38" s="52">
        <f t="shared" si="5"/>
        <v>63.409808416666657</v>
      </c>
      <c r="Y38" s="52">
        <f t="shared" si="5"/>
        <v>48.744049749999995</v>
      </c>
      <c r="Z38" s="52">
        <f t="shared" si="5"/>
        <v>51.884831249999998</v>
      </c>
      <c r="AA38" s="52">
        <f t="shared" si="5"/>
        <v>50.605837249999993</v>
      </c>
      <c r="AB38" s="52">
        <f t="shared" si="5"/>
        <v>54.331763500000001</v>
      </c>
      <c r="AC38" s="52">
        <f t="shared" si="5"/>
        <v>46.188412211538463</v>
      </c>
      <c r="AD38" s="52">
        <f t="shared" si="5"/>
        <v>50.203109749999996</v>
      </c>
      <c r="AE38" s="52">
        <f t="shared" si="5"/>
        <v>50.711952999999994</v>
      </c>
      <c r="AF38" s="40"/>
    </row>
    <row r="39" spans="1:32" ht="21" customHeight="1" x14ac:dyDescent="0.4">
      <c r="A39" s="26" t="s">
        <v>16</v>
      </c>
      <c r="AF39" s="40"/>
    </row>
    <row r="40" spans="1:32" ht="21" customHeight="1" x14ac:dyDescent="0.4">
      <c r="A40" s="40" t="s">
        <v>20</v>
      </c>
      <c r="B40" s="40">
        <f t="shared" ref="B40:AE40" si="6">B38-B39</f>
        <v>58.175774333333329</v>
      </c>
      <c r="C40" s="40">
        <f t="shared" si="6"/>
        <v>57.273243000000001</v>
      </c>
      <c r="D40" s="40">
        <f t="shared" si="6"/>
        <v>53.095544942307683</v>
      </c>
      <c r="E40" s="40">
        <f t="shared" si="6"/>
        <v>57.545242653846145</v>
      </c>
      <c r="F40" s="40">
        <f t="shared" si="6"/>
        <v>54.35730825000001</v>
      </c>
      <c r="G40" s="40">
        <f t="shared" si="6"/>
        <v>57.276301500000002</v>
      </c>
      <c r="H40" s="40">
        <f t="shared" si="6"/>
        <v>52.093679250000001</v>
      </c>
      <c r="I40" s="40">
        <f t="shared" si="6"/>
        <v>52.472851749999997</v>
      </c>
      <c r="J40" s="40">
        <f t="shared" si="6"/>
        <v>60.773883250000004</v>
      </c>
      <c r="K40" s="40">
        <f t="shared" si="6"/>
        <v>53.050331423076919</v>
      </c>
      <c r="L40" s="40">
        <f t="shared" si="6"/>
        <v>57.411454365384607</v>
      </c>
      <c r="M40" s="40">
        <f t="shared" si="6"/>
        <v>52.066064749999995</v>
      </c>
      <c r="N40" s="40">
        <f t="shared" si="6"/>
        <v>62.066187499999998</v>
      </c>
      <c r="O40" s="40">
        <f t="shared" si="6"/>
        <v>53.221363833333335</v>
      </c>
      <c r="P40" s="40">
        <f t="shared" si="6"/>
        <v>57.575852583333337</v>
      </c>
      <c r="Q40" s="40">
        <f t="shared" si="6"/>
        <v>55.211094083333322</v>
      </c>
      <c r="R40" s="40">
        <f t="shared" si="6"/>
        <v>60.150997666666662</v>
      </c>
      <c r="S40" s="40">
        <f t="shared" si="6"/>
        <v>52.827977865384618</v>
      </c>
      <c r="T40" s="40">
        <f t="shared" si="6"/>
        <v>57.909321192307694</v>
      </c>
      <c r="U40" s="40">
        <f t="shared" si="6"/>
        <v>48.7794965</v>
      </c>
      <c r="V40" s="40">
        <f t="shared" si="6"/>
        <v>45.747596166666668</v>
      </c>
      <c r="W40" s="40">
        <f t="shared" si="6"/>
        <v>58.955232666666674</v>
      </c>
      <c r="X40" s="40">
        <f t="shared" si="6"/>
        <v>63.409808416666657</v>
      </c>
      <c r="Y40" s="40">
        <f t="shared" si="6"/>
        <v>48.744049749999995</v>
      </c>
      <c r="Z40" s="40">
        <f t="shared" si="6"/>
        <v>51.884831249999998</v>
      </c>
      <c r="AA40" s="40">
        <f t="shared" si="6"/>
        <v>50.605837249999993</v>
      </c>
      <c r="AB40" s="40">
        <f t="shared" si="6"/>
        <v>54.331763500000001</v>
      </c>
      <c r="AC40" s="40">
        <f t="shared" si="6"/>
        <v>46.188412211538463</v>
      </c>
      <c r="AD40" s="40">
        <f t="shared" si="6"/>
        <v>50.203109749999996</v>
      </c>
      <c r="AE40" s="40">
        <f t="shared" si="6"/>
        <v>50.711952999999994</v>
      </c>
      <c r="AF40" s="40">
        <f>AVERAGE(B40:AE40)</f>
        <v>54.470552155128203</v>
      </c>
    </row>
    <row r="41" spans="1:32" ht="20.25" customHeight="1" x14ac:dyDescent="0.4">
      <c r="A41" s="40"/>
    </row>
  </sheetData>
  <phoneticPr fontId="0" type="noConversion"/>
  <pageMargins left="0.46" right="0.53" top="0.66" bottom="1" header="0.5" footer="0.5"/>
  <pageSetup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Jan 2024</vt:lpstr>
      <vt:lpstr>Feb 2024</vt:lpstr>
      <vt:lpstr>Mar 2024</vt:lpstr>
      <vt:lpstr>Apr 2024</vt:lpstr>
      <vt:lpstr>May 2024</vt:lpstr>
      <vt:lpstr>Jun 2024</vt:lpstr>
      <vt:lpstr>Jul 2024</vt:lpstr>
      <vt:lpstr>Aug 2024</vt:lpstr>
      <vt:lpstr>Sep 2024</vt:lpstr>
      <vt:lpstr>Oct 2024</vt:lpstr>
      <vt:lpstr>Nov 2024</vt:lpstr>
      <vt:lpstr>Dec 2024</vt:lpstr>
      <vt:lpstr>'Apr 2024'!Print_Area</vt:lpstr>
      <vt:lpstr>'Dec 2024'!Print_Area</vt:lpstr>
      <vt:lpstr>'Feb 2024'!Print_Area</vt:lpstr>
      <vt:lpstr>'Jan 2024'!Print_Area</vt:lpstr>
      <vt:lpstr>'Mar 2024'!Print_Area</vt:lpstr>
      <vt:lpstr>'May 2024'!Print_Area</vt:lpstr>
      <vt:lpstr>'Nov 2024'!Print_Area</vt:lpstr>
      <vt:lpstr>'Oct 2024'!Print_Area</vt:lpstr>
      <vt:lpstr>'Sep 2024'!Print_Area</vt:lpstr>
    </vt:vector>
  </TitlesOfParts>
  <Company>WRA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Kauffman</dc:creator>
  <cp:lastModifiedBy>Kauffman, Gerald</cp:lastModifiedBy>
  <cp:lastPrinted>2012-11-13T16:20:42Z</cp:lastPrinted>
  <dcterms:created xsi:type="dcterms:W3CDTF">1999-06-29T22:26:58Z</dcterms:created>
  <dcterms:modified xsi:type="dcterms:W3CDTF">2025-03-13T19:53:36Z</dcterms:modified>
</cp:coreProperties>
</file>